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defaultThemeVersion="124226"/>
  <mc:AlternateContent xmlns:mc="http://schemas.openxmlformats.org/markup-compatibility/2006">
    <mc:Choice Requires="x15">
      <x15ac:absPath xmlns:x15ac="http://schemas.microsoft.com/office/spreadsheetml/2010/11/ac" url="C:\FERC_Apps\Office Macros\Form549B\01-2025\ACC Files\"/>
    </mc:Choice>
  </mc:AlternateContent>
  <xr:revisionPtr revIDLastSave="0" documentId="8_{73EA6CDA-9A50-4769-B998-565F3359034B}" xr6:coauthVersionLast="47" xr6:coauthVersionMax="47" xr10:uidLastSave="{00000000-0000-0000-0000-000000000000}"/>
  <bookViews>
    <workbookView xWindow="-120" yWindow="-120" windowWidth="29040" windowHeight="15720" activeTab="3" xr2:uid="{00000000-000D-0000-FFFF-FFFF00000000}"/>
  </bookViews>
  <sheets>
    <sheet name="I2331604 150%" sheetId="5" r:id="rId1"/>
    <sheet name="I2331604 100%" sheetId="1" r:id="rId2"/>
    <sheet name="150%" sheetId="4" r:id="rId3"/>
    <sheet name="Instructions" sheetId="2" r:id="rId4"/>
    <sheet name="18 CFR § 284.13" sheetId="3" r:id="rId5"/>
    <sheet name="Example" sheetId="6" r:id="rId6"/>
    <sheet name="Gasnom Check" sheetId="7" r:id="rId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 i="1" l="1"/>
  <c r="D1" i="1"/>
  <c r="B12" i="4"/>
  <c r="F42" i="5"/>
  <c r="F43" i="5"/>
  <c r="F41" i="5"/>
  <c r="C15" i="4" l="1"/>
  <c r="C16" i="4"/>
  <c r="C22" i="4"/>
  <c r="F46" i="5" l="1"/>
  <c r="N12" i="4"/>
  <c r="F48" i="5"/>
  <c r="F47" i="5"/>
  <c r="N26" i="5"/>
  <c r="I26" i="5" s="1"/>
  <c r="N13" i="5"/>
  <c r="I13" i="5" s="1"/>
  <c r="N2" i="5"/>
  <c r="I2" i="5" s="1"/>
  <c r="G36" i="4"/>
  <c r="B36" i="4"/>
  <c r="H35" i="4"/>
  <c r="C35" i="4"/>
  <c r="H34" i="4"/>
  <c r="C34" i="4"/>
  <c r="H33" i="4"/>
  <c r="C33" i="4"/>
  <c r="H32" i="4"/>
  <c r="C32" i="4"/>
  <c r="H31" i="4"/>
  <c r="C31" i="4"/>
  <c r="H30" i="4"/>
  <c r="C30" i="4"/>
  <c r="H29" i="4"/>
  <c r="C29" i="4"/>
  <c r="H28" i="4"/>
  <c r="C28" i="4"/>
  <c r="H27" i="4"/>
  <c r="C27" i="4"/>
  <c r="G24" i="4"/>
  <c r="B24" i="4"/>
  <c r="H23" i="4"/>
  <c r="C23" i="4"/>
  <c r="H22" i="4"/>
  <c r="H21" i="4"/>
  <c r="C21" i="4"/>
  <c r="H20" i="4"/>
  <c r="C20" i="4"/>
  <c r="H19" i="4"/>
  <c r="C19" i="4"/>
  <c r="H18" i="4"/>
  <c r="C18" i="4"/>
  <c r="H17" i="4"/>
  <c r="C17" i="4"/>
  <c r="H16" i="4"/>
  <c r="H15" i="4"/>
  <c r="G12" i="4"/>
  <c r="H11" i="4"/>
  <c r="C11" i="4"/>
  <c r="H10" i="4"/>
  <c r="C10" i="4"/>
  <c r="H9" i="4"/>
  <c r="C9" i="4"/>
  <c r="H8" i="4"/>
  <c r="C8" i="4"/>
  <c r="H7" i="4"/>
  <c r="C7" i="4"/>
  <c r="H6" i="4"/>
  <c r="C6" i="4"/>
  <c r="H5" i="4"/>
  <c r="C5" i="4"/>
  <c r="H4" i="4"/>
  <c r="C4" i="4"/>
  <c r="H3" i="4"/>
  <c r="C3" i="4"/>
  <c r="C12" i="4" l="1"/>
  <c r="H24" i="4"/>
  <c r="C36" i="4"/>
  <c r="C24" i="4"/>
  <c r="H12" i="4"/>
  <c r="H36" i="4"/>
  <c r="F44" i="5"/>
  <c r="H44" i="5" s="1"/>
  <c r="F49" i="5"/>
  <c r="F47" i="1"/>
  <c r="F46" i="1"/>
  <c r="F45" i="1"/>
  <c r="F44" i="1"/>
  <c r="F41" i="1"/>
  <c r="F40" i="1"/>
  <c r="F39" i="1"/>
  <c r="F42" i="1" l="1"/>
  <c r="N2" i="1"/>
  <c r="I2" i="1" s="1"/>
  <c r="N24" i="1" l="1"/>
  <c r="I24" i="1" s="1"/>
  <c r="N13" i="1"/>
  <c r="I13" i="1" s="1"/>
</calcChain>
</file>

<file path=xl/sharedStrings.xml><?xml version="1.0" encoding="utf-8"?>
<sst xmlns="http://schemas.openxmlformats.org/spreadsheetml/2006/main" count="642" uniqueCount="152">
  <si>
    <t>H</t>
  </si>
  <si>
    <t>Golden Pass Pipeline LLC</t>
  </si>
  <si>
    <t>O</t>
  </si>
  <si>
    <t>T</t>
  </si>
  <si>
    <t>D</t>
  </si>
  <si>
    <t>ConocoPhillips Company</t>
  </si>
  <si>
    <t>Y</t>
  </si>
  <si>
    <t>FT</t>
  </si>
  <si>
    <t>COP_FT_001</t>
  </si>
  <si>
    <t>N</t>
  </si>
  <si>
    <t>P</t>
  </si>
  <si>
    <t>M2</t>
  </si>
  <si>
    <t>Terminal</t>
  </si>
  <si>
    <t>MQ</t>
  </si>
  <si>
    <t>Florida Gas</t>
  </si>
  <si>
    <t>HP_TEXOMA</t>
  </si>
  <si>
    <t>KM Tejas</t>
  </si>
  <si>
    <t>KM Texas</t>
  </si>
  <si>
    <t>NGPL</t>
  </si>
  <si>
    <t>Tennessee Gas</t>
  </si>
  <si>
    <t>Texas Eastern</t>
  </si>
  <si>
    <t>Transco A&amp;B</t>
  </si>
  <si>
    <t>Transco C</t>
  </si>
  <si>
    <t>Golden Pass LNG Terminal LLC</t>
  </si>
  <si>
    <t>GPT_FT_001</t>
  </si>
  <si>
    <t>ExxonMobil LNG Supply Company Inc</t>
  </si>
  <si>
    <t>XOM_FT_001</t>
  </si>
  <si>
    <t>New Days</t>
  </si>
  <si>
    <t>« formula calc from H(n) less F1</t>
  </si>
  <si>
    <t>« formula calc from H(n) less F1; update value in I(n) to tab file</t>
  </si>
  <si>
    <t>Values formatted in yellow are to be updated in tab file</t>
  </si>
  <si>
    <t>Smry</t>
  </si>
  <si>
    <t>COP - MQ</t>
  </si>
  <si>
    <t>GPLNG - MQ</t>
  </si>
  <si>
    <t>XOM - MQ</t>
  </si>
  <si>
    <t>COP - M2</t>
  </si>
  <si>
    <t>GPLNG - M2</t>
  </si>
  <si>
    <t>XOM - M2</t>
  </si>
  <si>
    <t>Check</t>
  </si>
  <si>
    <t>https://www.ferc.gov/sites/default/files/2020-05/elec-inst_2.pdf</t>
  </si>
  <si>
    <t>Index of Customers Proecures</t>
  </si>
  <si>
    <t>Filing protocol</t>
  </si>
  <si>
    <t>Due</t>
  </si>
  <si>
    <t>The web site posting date and Commission filing date for this information is the first business day after the start of each calendar quarter</t>
  </si>
  <si>
    <t>Submit electronically via eFiling.</t>
  </si>
  <si>
    <t>GPPL Filing</t>
  </si>
  <si>
    <r>
      <t>Path:  I:\Pipeline\Library\Regulatory\Filing\GPPL\</t>
    </r>
    <r>
      <rPr>
        <sz val="11"/>
        <color rgb="FF0070C0"/>
        <rFont val="Arial"/>
        <family val="2"/>
      </rPr>
      <t>YYYY</t>
    </r>
    <r>
      <rPr>
        <sz val="11"/>
        <color theme="1"/>
        <rFont val="Arial"/>
        <family val="2"/>
      </rPr>
      <t>\IOC\Q</t>
    </r>
    <r>
      <rPr>
        <sz val="11"/>
        <color rgb="FF0070C0"/>
        <rFont val="Arial"/>
        <family val="2"/>
      </rPr>
      <t>N</t>
    </r>
  </si>
  <si>
    <t xml:space="preserve">  Where YYYY = year filing year folder</t>
  </si>
  <si>
    <t xml:space="preserve">  Where QN = Quarter for filing (i.e. Q1 = 1st Qtr) folder</t>
  </si>
  <si>
    <t>Required Documents</t>
  </si>
  <si>
    <t>Prior period tab file retrieved from QuickNom</t>
  </si>
  <si>
    <t>Golden Pass Pipeline LLC - Update IOC (gasnom.com)</t>
  </si>
  <si>
    <r>
      <t xml:space="preserve">   Navigate to lower section of page [</t>
    </r>
    <r>
      <rPr>
        <b/>
        <sz val="11"/>
        <color theme="1"/>
        <rFont val="Arial"/>
        <family val="2"/>
      </rPr>
      <t>Download Current IOC Data</t>
    </r>
    <r>
      <rPr>
        <sz val="11"/>
        <color theme="1"/>
        <rFont val="Arial"/>
        <family val="2"/>
      </rPr>
      <t>] and mouse click [Click Here]</t>
    </r>
  </si>
  <si>
    <t>Save download to newly created filing folder.  Name of previous file should be:</t>
  </si>
  <si>
    <t xml:space="preserve">  C0IC001447YYMM.tab</t>
  </si>
  <si>
    <t>where C0IC indicates Index of Customer filing</t>
  </si>
  <si>
    <t>where MM equals month (January = 01)</t>
  </si>
  <si>
    <t>where YY equals year (2022 = 22)</t>
  </si>
  <si>
    <t xml:space="preserve">Note that downloaded file will be named that which was uploaded in the previous quarter filing.  Therefore, for 4th quarter filing of 2022, the reference file should be named C0IC0014472207.tab.  </t>
  </si>
  <si>
    <t>User will rename file to comply with current filing requirements after updating data for current quarter.</t>
  </si>
  <si>
    <t>Copy from previous filing and rename [optional]</t>
  </si>
  <si>
    <t>where 0011447 indicates Golden Pass Pipeline (Company ID)</t>
  </si>
  <si>
    <t>C001447</t>
  </si>
  <si>
    <t>Header Record      (H)</t>
  </si>
  <si>
    <t>Detail Record      (D)</t>
  </si>
  <si>
    <t>Update fields indicated in Yellow at each filing interval</t>
  </si>
  <si>
    <t>»     Report Date (mm/dd/yyy) for date of filing (not 1st day of the quarter)</t>
  </si>
  <si>
    <t>»     First day of calendar quarter (mm/dd/yyy)</t>
  </si>
  <si>
    <t>»    Days until Next Possible Contract Expiration (date arithmetic difference between 1st day of calendar quarter and expiration date found at Shipper Detail Record (D) Column H</t>
  </si>
  <si>
    <t>Worksheet Check</t>
  </si>
  <si>
    <t>Update current quarter file</t>
  </si>
  <si>
    <t>See instructions below for details as set out on the Excel spreadsheet</t>
  </si>
  <si>
    <t>Updating cells from Index of Customers Worksheet to tab file downloaded from above</t>
  </si>
  <si>
    <t>Where no changes to Shippers or Shipper data occur, the only fields requiring update are listed below:</t>
  </si>
  <si>
    <t>Adding new Shipper</t>
  </si>
  <si>
    <t>Repeat for Shipper Detial Records (P)</t>
  </si>
  <si>
    <t>Filing Instructions</t>
  </si>
  <si>
    <t>Worksheet/Tab File Updates</t>
  </si>
  <si>
    <r>
      <rPr>
        <b/>
        <sz val="11"/>
        <color theme="1"/>
        <rFont val="Arial"/>
        <family val="2"/>
      </rPr>
      <t>Spreadsheet:</t>
    </r>
    <r>
      <rPr>
        <sz val="11"/>
        <color theme="1"/>
        <rFont val="Arial"/>
        <family val="2"/>
      </rPr>
      <t xml:space="preserve">  Copy Header Record (D) from existing Shipper Header and make changes to reflect new Shipper details.</t>
    </r>
  </si>
  <si>
    <r>
      <rPr>
        <b/>
        <sz val="11"/>
        <color theme="1"/>
        <rFont val="Arial"/>
        <family val="2"/>
      </rPr>
      <t>Tab file:</t>
    </r>
    <r>
      <rPr>
        <sz val="11"/>
        <color theme="1"/>
        <rFont val="Arial"/>
        <family val="2"/>
      </rPr>
      <t xml:space="preserve">  Copy from entire Shipper Record above new Shipper Record and carefully update from spreadsheet</t>
    </r>
  </si>
  <si>
    <t>§ 284.13 Reporting requirements for interstate pipelines.</t>
  </si>
  <si>
    <t>An interstate pipeline that provides transportation service under subparts B or G of this part must comply with the following reporting requirements.</t>
  </si>
  <si>
    <t>(a) Cross references. The pipeline must comply with the requirements in Part 358, Part 250, and Part 260 of this chapter, where applicable.</t>
  </si>
  <si>
    <t>(b) Reports on firm and interruptible services. An interstate pipeline must post the following information on its Internet web site, and provide the information in downloadable file formats, in conformity with § 284.12 of this part, and must maintain access to that information for a period not less than 90 days from the date of posting.</t>
  </si>
  <si>
    <t>(1) For pipeline firm service and for release transactions under § 284.8, the pipeline must post with respect to each contract, or revision of a contract for service, the following information no later than the first nomination under a transaction:</t>
  </si>
  <si>
    <t>(i) The full legal name of the shipper, and identification number, of the shipper receiving service under the contract, and the full legal name, and identification number, of the releasing shipper if a capacity release is involved or an indication that the pipeline is the seller of transportation capacity;</t>
  </si>
  <si>
    <r>
      <t>(ii)</t>
    </r>
    <r>
      <rPr>
        <sz val="12"/>
        <color rgb="FF333333"/>
        <rFont val="Verdana"/>
        <family val="2"/>
      </rPr>
      <t> The contract number for the shipper receiving service under the contract, and, in addition, for released transactions, the contract number of the releasing shipper's contract;</t>
    </r>
  </si>
  <si>
    <r>
      <t>(iii)</t>
    </r>
    <r>
      <rPr>
        <sz val="12"/>
        <color rgb="FF333333"/>
        <rFont val="Verdana"/>
        <family val="2"/>
      </rPr>
      <t> The rate charged under each contract;</t>
    </r>
  </si>
  <si>
    <r>
      <t>(iv)</t>
    </r>
    <r>
      <rPr>
        <sz val="12"/>
        <color rgb="FF333333"/>
        <rFont val="Verdana"/>
        <family val="2"/>
      </rPr>
      <t> The maximum rate, and for capacity release transactions not subject to a maximum rate, the maximum rate that would be applicable to a comparable sale of pipeline services;</t>
    </r>
  </si>
  <si>
    <r>
      <t>(v)</t>
    </r>
    <r>
      <rPr>
        <sz val="12"/>
        <color rgb="FF333333"/>
        <rFont val="Verdana"/>
        <family val="2"/>
      </rPr>
      <t> The duration of the contract;</t>
    </r>
  </si>
  <si>
    <t>(vi) The receipt and delivery points and the zones or segments covered by the contract, including the location name and code adopted by the pipeline in conformance with paragraph (f) of this section for each point, zone or segment;</t>
  </si>
  <si>
    <r>
      <t>(vii)</t>
    </r>
    <r>
      <rPr>
        <sz val="12"/>
        <color rgb="FF333333"/>
        <rFont val="Verdana"/>
        <family val="2"/>
      </rPr>
      <t> The contract quantity or the volumetric quantity under a volumetric release;</t>
    </r>
  </si>
  <si>
    <r>
      <t>(viii)</t>
    </r>
    <r>
      <rPr>
        <sz val="12"/>
        <color rgb="FF333333"/>
        <rFont val="Verdana"/>
        <family val="2"/>
      </rPr>
      <t> Special terms and conditions applicable to a capacity release transaction, including all aspects in which the contract deviates from the pipeline's tariff, and special details pertaining to a pipeline </t>
    </r>
    <r>
      <rPr>
        <sz val="12"/>
        <color rgb="FF0068AC"/>
        <rFont val="Verdana"/>
        <family val="2"/>
      </rPr>
      <t>transportation</t>
    </r>
    <r>
      <rPr>
        <sz val="12"/>
        <color rgb="FF333333"/>
        <rFont val="Verdana"/>
        <family val="2"/>
      </rPr>
      <t> contract, including whether the contract is a negotiated rate contract, conditions applicable to a discounted </t>
    </r>
    <r>
      <rPr>
        <sz val="12"/>
        <color rgb="FF0068AC"/>
        <rFont val="Verdana"/>
        <family val="2"/>
      </rPr>
      <t>transportation</t>
    </r>
    <r>
      <rPr>
        <sz val="12"/>
        <color rgb="FF333333"/>
        <rFont val="Verdana"/>
        <family val="2"/>
      </rPr>
      <t> contract, and all aspects in which the contract deviates from the pipeline's tariff.</t>
    </r>
  </si>
  <si>
    <r>
      <t>(ix)</t>
    </r>
    <r>
      <rPr>
        <sz val="12"/>
        <color rgb="FF333333"/>
        <rFont val="Verdana"/>
        <family val="2"/>
      </rPr>
      <t> Whether there is an affiliate relationship between the pipeline and the shipper or between the releasing and replacement shipper.</t>
    </r>
  </si>
  <si>
    <t>(x) Whether a capacity release is a release to an asset manager as defined in § 284.8(h)(3) and the asset manager's obligation to deliver gas to, or purchase gas from, the releasing shipper.</t>
  </si>
  <si>
    <t>(xi) Whether a capacity release is a release to a marketer participating in a state-regulated retail access program as defined in § 284.8(h)(4).</t>
  </si>
  <si>
    <r>
      <t>(2)</t>
    </r>
    <r>
      <rPr>
        <sz val="12"/>
        <color rgb="FF333333"/>
        <rFont val="Verdana"/>
        <family val="2"/>
      </rPr>
      <t> For pipeline interruptible service, the pipeline must post on a daily basis no later than the first nomination for service under an interruptible agreement, the following information:</t>
    </r>
  </si>
  <si>
    <r>
      <t>(i)</t>
    </r>
    <r>
      <rPr>
        <sz val="12"/>
        <color rgb="FF333333"/>
        <rFont val="Verdana"/>
        <family val="2"/>
      </rPr>
      <t> The full legal name, and identification number, of the shipper receiving service;</t>
    </r>
  </si>
  <si>
    <r>
      <t>(ii)</t>
    </r>
    <r>
      <rPr>
        <sz val="12"/>
        <color rgb="FF333333"/>
        <rFont val="Verdana"/>
        <family val="2"/>
      </rPr>
      <t> The rate charged;</t>
    </r>
  </si>
  <si>
    <r>
      <t>(iii)</t>
    </r>
    <r>
      <rPr>
        <sz val="12"/>
        <color rgb="FF333333"/>
        <rFont val="Verdana"/>
        <family val="2"/>
      </rPr>
      <t> The maximum rate;</t>
    </r>
  </si>
  <si>
    <t>(iv) The receipt and delivery points between which the shipper is entitled to transport gas at the rate charged, including the location name and code adopted by the pipeline in conformance with paragraph (f) of this section for each point, zone, or segment;</t>
  </si>
  <si>
    <r>
      <t>(v)</t>
    </r>
    <r>
      <rPr>
        <sz val="12"/>
        <color rgb="FF333333"/>
        <rFont val="Verdana"/>
        <family val="2"/>
      </rPr>
      <t> The quantity of gas the shipper is entitled to transport;</t>
    </r>
  </si>
  <si>
    <t>(vi) Special details pertaining to the agreement, including conditions applicable to a discounted transportation contract and all aspects in which the agreement deviates from the pipeline's tariff.</t>
  </si>
  <si>
    <r>
      <t>(vii)</t>
    </r>
    <r>
      <rPr>
        <sz val="12"/>
        <color rgb="FF333333"/>
        <rFont val="Verdana"/>
        <family val="2"/>
      </rPr>
      <t> Whether the shipper is affiliated with the pipeline.</t>
    </r>
  </si>
  <si>
    <r>
      <t>(c)</t>
    </r>
    <r>
      <rPr>
        <sz val="12"/>
        <color rgb="FF333333"/>
        <rFont val="Verdana"/>
        <family val="2"/>
      </rPr>
      <t> </t>
    </r>
    <r>
      <rPr>
        <b/>
        <i/>
        <sz val="12"/>
        <color rgb="FF333333"/>
        <rFont val="Verdana"/>
        <family val="2"/>
      </rPr>
      <t>Index of customers.</t>
    </r>
  </si>
  <si>
    <r>
      <t>(1)</t>
    </r>
    <r>
      <rPr>
        <sz val="12"/>
        <color rgb="FF333333"/>
        <rFont val="Verdana"/>
        <family val="2"/>
      </rPr>
      <t> On the first business day of each calendar quarter, an interstate pipeline must file with the </t>
    </r>
    <r>
      <rPr>
        <sz val="12"/>
        <color rgb="FF0068AC"/>
        <rFont val="Verdana"/>
        <family val="2"/>
      </rPr>
      <t>Commission</t>
    </r>
    <r>
      <rPr>
        <sz val="12"/>
        <color rgb="FF333333"/>
        <rFont val="Verdana"/>
        <family val="2"/>
      </rPr>
      <t> an index of all its firm </t>
    </r>
    <r>
      <rPr>
        <sz val="12"/>
        <color rgb="FF0068AC"/>
        <rFont val="Verdana"/>
        <family val="2"/>
      </rPr>
      <t>transportation</t>
    </r>
    <r>
      <rPr>
        <sz val="12"/>
        <color rgb="FF333333"/>
        <rFont val="Verdana"/>
        <family val="2"/>
      </rPr>
      <t> and storage customers under contract as of the first day of the calendar quarter that complies with the requirements set forth by the </t>
    </r>
    <r>
      <rPr>
        <sz val="12"/>
        <color rgb="FF0068AC"/>
        <rFont val="Verdana"/>
        <family val="2"/>
      </rPr>
      <t>Commission</t>
    </r>
    <r>
      <rPr>
        <sz val="12"/>
        <color rgb="FF333333"/>
        <rFont val="Verdana"/>
        <family val="2"/>
      </rPr>
      <t>. The </t>
    </r>
    <r>
      <rPr>
        <sz val="12"/>
        <color rgb="FF0068AC"/>
        <rFont val="Verdana"/>
        <family val="2"/>
      </rPr>
      <t>Commission</t>
    </r>
    <r>
      <rPr>
        <sz val="12"/>
        <color rgb="FF333333"/>
        <rFont val="Verdana"/>
        <family val="2"/>
      </rPr>
      <t> will establish the requirements and format for such filing. The index of customers must also posted on the pipeline's Internet web, in accordance with standards adopted in </t>
    </r>
    <r>
      <rPr>
        <sz val="12"/>
        <color rgb="FF0068AC"/>
        <rFont val="Verdana"/>
        <family val="2"/>
      </rPr>
      <t>§ 284.12</t>
    </r>
    <r>
      <rPr>
        <sz val="12"/>
        <color rgb="FF333333"/>
        <rFont val="Verdana"/>
        <family val="2"/>
      </rPr>
      <t> of this part, and made available from the Internet web site in a downloadable format complying with the specifications established by the </t>
    </r>
    <r>
      <rPr>
        <sz val="12"/>
        <color rgb="FF0068AC"/>
        <rFont val="Verdana"/>
        <family val="2"/>
      </rPr>
      <t>Commission</t>
    </r>
    <r>
      <rPr>
        <sz val="12"/>
        <color rgb="FF333333"/>
        <rFont val="Verdana"/>
        <family val="2"/>
      </rPr>
      <t>. The information posted on the pipeline's Internet web site must be made available until the next quarterly index is posted.</t>
    </r>
  </si>
  <si>
    <t>(2) For each shipper receiving firm transportation or storage service, the index must include the following information:</t>
  </si>
  <si>
    <r>
      <t>(i)</t>
    </r>
    <r>
      <rPr>
        <sz val="12"/>
        <color rgb="FF333333"/>
        <rFont val="Verdana"/>
        <family val="2"/>
      </rPr>
      <t> The full legal name, and identification number, of the shipper;</t>
    </r>
  </si>
  <si>
    <r>
      <t>(ii)</t>
    </r>
    <r>
      <rPr>
        <sz val="12"/>
        <color rgb="FF333333"/>
        <rFont val="Verdana"/>
        <family val="2"/>
      </rPr>
      <t> The applicable rate schedule number under which the service is being provided;</t>
    </r>
  </si>
  <si>
    <r>
      <t>(iii)</t>
    </r>
    <r>
      <rPr>
        <sz val="12"/>
        <color rgb="FF333333"/>
        <rFont val="Verdana"/>
        <family val="2"/>
      </rPr>
      <t> The contract number;</t>
    </r>
  </si>
  <si>
    <r>
      <t>(iv)</t>
    </r>
    <r>
      <rPr>
        <sz val="12"/>
        <color rgb="FF333333"/>
        <rFont val="Verdana"/>
        <family val="2"/>
      </rPr>
      <t> The effective and expiration dates of the contract;</t>
    </r>
  </si>
  <si>
    <t>(v) For transportation service, the maximum daily contract quantity (specify unit of measurement), and for storage service, the maximum storage quantity (specify unit of measurement);</t>
  </si>
  <si>
    <r>
      <t>(vii)</t>
    </r>
    <r>
      <rPr>
        <sz val="12"/>
        <color rgb="FF333333"/>
        <rFont val="Verdana"/>
        <family val="2"/>
      </rPr>
      <t> An indication as to whether the contract includes negotiated rates;</t>
    </r>
  </si>
  <si>
    <t>(viii) The name of any agent or asset manager managing a shipper's transportation service; and</t>
  </si>
  <si>
    <r>
      <t>(ix)</t>
    </r>
    <r>
      <rPr>
        <sz val="12"/>
        <color rgb="FF333333"/>
        <rFont val="Verdana"/>
        <family val="2"/>
      </rPr>
      <t> Any affiliate relationship between the pipeline and a shipper or between the pipeline and a shipper's asset manager or agent.</t>
    </r>
  </si>
  <si>
    <t>(3) The requirements of this section do not apply to contracts which relate solely to the release of capacity under § 284.8, unless the release is permanent.</t>
  </si>
  <si>
    <r>
      <t>(4)</t>
    </r>
    <r>
      <rPr>
        <sz val="12"/>
        <color rgb="FF333333"/>
        <rFont val="Verdana"/>
        <family val="2"/>
      </rPr>
      <t> Pipelines that are not required to comply with the index of customers posting and filing requirements of this section must comply with the index of customer requirements applicable to </t>
    </r>
    <r>
      <rPr>
        <sz val="12"/>
        <color rgb="FF0068AC"/>
        <rFont val="Verdana"/>
        <family val="2"/>
      </rPr>
      <t>transportation</t>
    </r>
    <r>
      <rPr>
        <sz val="12"/>
        <color rgb="FF333333"/>
        <rFont val="Verdana"/>
        <family val="2"/>
      </rPr>
      <t> and sales under Part 157 as set forth under </t>
    </r>
    <r>
      <rPr>
        <sz val="12"/>
        <color rgb="FF0068AC"/>
        <rFont val="Verdana"/>
        <family val="2"/>
      </rPr>
      <t>§ 154.111(b) and (c)</t>
    </r>
    <r>
      <rPr>
        <sz val="12"/>
        <color rgb="FF333333"/>
        <rFont val="Verdana"/>
        <family val="2"/>
      </rPr>
      <t> of this chapter.</t>
    </r>
  </si>
  <si>
    <r>
      <t>(5)</t>
    </r>
    <r>
      <rPr>
        <sz val="12"/>
        <color rgb="FF333333"/>
        <rFont val="Verdana"/>
        <family val="2"/>
      </rPr>
      <t> The requirements for the electronic index can be obtained from the Federal Energy Regulatory Commission, Division of Information Services, Public Reference and Files Maintenance Branch, Washington, DC 20426.</t>
    </r>
  </si>
  <si>
    <t xml:space="preserve">Instruction Manual (Form 549B, Index of Customers)  </t>
  </si>
  <si>
    <t>Efile</t>
  </si>
  <si>
    <t>Select options indicated below</t>
  </si>
  <si>
    <t>Cecil Ogden 713-324-6770</t>
  </si>
  <si>
    <t>COP exhibit A</t>
  </si>
  <si>
    <t>NGPL – Port Arthur</t>
  </si>
  <si>
    <t>Dth/d</t>
  </si>
  <si>
    <t>Kinder Morgan Tejas</t>
  </si>
  <si>
    <t>Kinder Morgan MidCon Texas</t>
  </si>
  <si>
    <t>HPL/Channel AS Pipeline (Texoma)</t>
  </si>
  <si>
    <t>Florida Gas Transmission</t>
  </si>
  <si>
    <t>Tennessee Gas Pipeline Company</t>
  </si>
  <si>
    <t>Texas Eastern Transmission</t>
  </si>
  <si>
    <t>Transco Starks Meter Station (Mainline)</t>
  </si>
  <si>
    <t>Transco Southwest Meter Station (IT Feeder)</t>
  </si>
  <si>
    <t>GPLNG exhibit A</t>
  </si>
  <si>
    <t>EXXN exhibit A</t>
  </si>
  <si>
    <t xml:space="preserve">Record identifier </t>
  </si>
  <si>
    <t xml:space="preserve">Shipper name </t>
  </si>
  <si>
    <t xml:space="preserve">Shipper ID </t>
  </si>
  <si>
    <t xml:space="preserve">Shipper Affiliation Indicator </t>
  </si>
  <si>
    <t xml:space="preserve">Rate Schedule </t>
  </si>
  <si>
    <t xml:space="preserve">Contract Number </t>
  </si>
  <si>
    <t>Contract Effective Date</t>
  </si>
  <si>
    <t xml:space="preserve">Contract Primary Term Expiration Date </t>
  </si>
  <si>
    <t xml:space="preserve">Point Identifier Code </t>
  </si>
  <si>
    <t xml:space="preserve">Point Name </t>
  </si>
  <si>
    <t xml:space="preserve">Point identification Code Qualifier </t>
  </si>
  <si>
    <t xml:space="preserve">Point identification Code </t>
  </si>
  <si>
    <t xml:space="preserve">For trans. max daily quantity </t>
  </si>
  <si>
    <t>Gulf Run</t>
  </si>
  <si>
    <t>Cecil Ogden</t>
  </si>
  <si>
    <t>713-324-6770</t>
  </si>
  <si>
    <t>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</si>
</sst>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32" x14ac:knownFonts="1">
    <font>
      <sz val="11"/>
      <color theme="1"/>
      <name val="Arial"/>
      <family val="2"/>
    </font>
    <font>
      <sz val="11"/>
      <color theme="1"/>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1"/>
      <color rgb="FF006100"/>
      <name val="Arial"/>
      <family val="2"/>
    </font>
    <font>
      <sz val="11"/>
      <color rgb="FF9C0006"/>
      <name val="Arial"/>
      <family val="2"/>
    </font>
    <font>
      <sz val="11"/>
      <color rgb="FF9C6500"/>
      <name val="Arial"/>
      <family val="2"/>
    </font>
    <font>
      <sz val="11"/>
      <color rgb="FF3F3F76"/>
      <name val="Arial"/>
      <family val="2"/>
    </font>
    <font>
      <b/>
      <sz val="11"/>
      <color rgb="FF3F3F3F"/>
      <name val="Arial"/>
      <family val="2"/>
    </font>
    <font>
      <b/>
      <sz val="11"/>
      <color rgb="FFFA7D00"/>
      <name val="Arial"/>
      <family val="2"/>
    </font>
    <font>
      <sz val="11"/>
      <color rgb="FFFA7D00"/>
      <name val="Arial"/>
      <family val="2"/>
    </font>
    <font>
      <b/>
      <sz val="11"/>
      <color theme="0"/>
      <name val="Arial"/>
      <family val="2"/>
    </font>
    <font>
      <sz val="11"/>
      <color rgb="FFFF0000"/>
      <name val="Arial"/>
      <family val="2"/>
    </font>
    <font>
      <i/>
      <sz val="11"/>
      <color rgb="FF7F7F7F"/>
      <name val="Arial"/>
      <family val="2"/>
    </font>
    <font>
      <b/>
      <sz val="11"/>
      <color theme="1"/>
      <name val="Arial"/>
      <family val="2"/>
    </font>
    <font>
      <sz val="11"/>
      <color theme="0"/>
      <name val="Arial"/>
      <family val="2"/>
    </font>
    <font>
      <b/>
      <sz val="11"/>
      <color rgb="FF0070C0"/>
      <name val="Arial"/>
      <family val="2"/>
    </font>
    <font>
      <u/>
      <sz val="11"/>
      <color theme="10"/>
      <name val="Arial"/>
      <family val="2"/>
    </font>
    <font>
      <b/>
      <u/>
      <sz val="11"/>
      <color theme="1"/>
      <name val="Arial"/>
      <family val="2"/>
    </font>
    <font>
      <sz val="11"/>
      <color rgb="FF0070C0"/>
      <name val="Arial"/>
      <family val="2"/>
    </font>
    <font>
      <i/>
      <sz val="11"/>
      <color theme="1"/>
      <name val="Arial"/>
      <family val="2"/>
    </font>
    <font>
      <b/>
      <i/>
      <sz val="11"/>
      <color theme="1"/>
      <name val="Arial"/>
      <family val="2"/>
    </font>
    <font>
      <sz val="12"/>
      <color rgb="FF333333"/>
      <name val="Verdana"/>
      <family val="2"/>
    </font>
    <font>
      <sz val="12"/>
      <color rgb="FF0068AC"/>
      <name val="Verdana"/>
      <family val="2"/>
    </font>
    <font>
      <b/>
      <sz val="12"/>
      <color rgb="FF333333"/>
      <name val="Verdana"/>
      <family val="2"/>
    </font>
    <font>
      <b/>
      <i/>
      <sz val="12"/>
      <color rgb="FF333333"/>
      <name val="Verdana"/>
      <family val="2"/>
    </font>
    <font>
      <b/>
      <sz val="14.5"/>
      <color rgb="FF333333"/>
      <name val="Verdana"/>
      <family val="2"/>
    </font>
    <font>
      <sz val="12"/>
      <color rgb="FF000000"/>
      <name val="Arial"/>
      <family val="2"/>
    </font>
    <font>
      <b/>
      <sz val="8"/>
      <color rgb="FFFFFFFF"/>
      <name val="Arial"/>
      <family val="2"/>
    </font>
    <font>
      <sz val="8"/>
      <color rgb="FF000000"/>
      <name val="Arial"/>
      <family val="2"/>
    </font>
  </fonts>
  <fills count="4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
      <patternFill patternType="solid">
        <fgColor theme="3" tint="0.79998168889431442"/>
        <bgColor indexed="64"/>
      </patternFill>
    </fill>
    <fill>
      <patternFill patternType="solid">
        <fgColor theme="6" tint="0.59999389629810485"/>
        <bgColor indexed="64"/>
      </patternFill>
    </fill>
    <fill>
      <patternFill patternType="solid">
        <fgColor rgb="FFFFFFFF"/>
        <bgColor indexed="64"/>
      </patternFill>
    </fill>
    <fill>
      <patternFill patternType="solid">
        <fgColor rgb="FF4883C7"/>
        <bgColor indexed="64"/>
      </patternFill>
    </fill>
    <fill>
      <patternFill patternType="solid">
        <fgColor rgb="FFEEEEEE"/>
        <bgColor indexed="64"/>
      </patternFill>
    </fill>
  </fills>
  <borders count="2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top/>
      <bottom style="medium">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43" fontId="1" fillId="0" borderId="0" applyFont="0" applyFill="0" applyBorder="0" applyAlignment="0" applyProtection="0"/>
    <xf numFmtId="0" fontId="19" fillId="0" borderId="0" applyNumberFormat="0" applyFill="0" applyBorder="0" applyAlignment="0" applyProtection="0"/>
  </cellStyleXfs>
  <cellXfs count="110">
    <xf numFmtId="0" fontId="0" fillId="0" borderId="0" xfId="0"/>
    <xf numFmtId="14" fontId="0" fillId="0" borderId="0" xfId="0" applyNumberFormat="1"/>
    <xf numFmtId="0" fontId="18" fillId="0" borderId="0" xfId="0" applyFont="1"/>
    <xf numFmtId="0" fontId="0" fillId="33" borderId="0" xfId="0" applyFill="1"/>
    <xf numFmtId="14" fontId="0" fillId="33" borderId="0" xfId="0" applyNumberFormat="1" applyFill="1"/>
    <xf numFmtId="164" fontId="0" fillId="0" borderId="0" xfId="42" applyNumberFormat="1" applyFont="1"/>
    <xf numFmtId="164" fontId="0" fillId="0" borderId="10" xfId="0" applyNumberFormat="1" applyBorder="1"/>
    <xf numFmtId="0" fontId="16" fillId="0" borderId="0" xfId="0" applyFont="1"/>
    <xf numFmtId="0" fontId="0" fillId="0" borderId="0" xfId="0" applyAlignment="1">
      <alignment wrapText="1"/>
    </xf>
    <xf numFmtId="0" fontId="0" fillId="0" borderId="16" xfId="0" applyBorder="1" applyAlignment="1">
      <alignment wrapText="1"/>
    </xf>
    <xf numFmtId="0" fontId="0" fillId="0" borderId="17" xfId="0" applyBorder="1"/>
    <xf numFmtId="0" fontId="22" fillId="0" borderId="17" xfId="0" applyFont="1" applyBorder="1" applyAlignment="1">
      <alignment wrapText="1"/>
    </xf>
    <xf numFmtId="0" fontId="0" fillId="0" borderId="17" xfId="0" applyBorder="1" applyAlignment="1">
      <alignment wrapText="1"/>
    </xf>
    <xf numFmtId="0" fontId="16" fillId="0" borderId="16" xfId="0" applyFont="1" applyBorder="1"/>
    <xf numFmtId="0" fontId="22" fillId="0" borderId="16" xfId="0" applyFont="1" applyBorder="1"/>
    <xf numFmtId="0" fontId="0" fillId="0" borderId="16" xfId="0" applyBorder="1"/>
    <xf numFmtId="0" fontId="0" fillId="0" borderId="18" xfId="0" applyBorder="1"/>
    <xf numFmtId="0" fontId="0" fillId="0" borderId="19" xfId="0" applyBorder="1"/>
    <xf numFmtId="0" fontId="20" fillId="0" borderId="0" xfId="0" applyFont="1" applyAlignment="1">
      <alignment horizontal="left" wrapText="1"/>
    </xf>
    <xf numFmtId="0" fontId="0" fillId="0" borderId="16" xfId="0" applyBorder="1" applyAlignment="1">
      <alignment horizontal="left"/>
    </xf>
    <xf numFmtId="0" fontId="0" fillId="0" borderId="0" xfId="0" applyAlignment="1">
      <alignment horizontal="left"/>
    </xf>
    <xf numFmtId="0" fontId="19" fillId="0" borderId="0" xfId="43" applyBorder="1"/>
    <xf numFmtId="0" fontId="0" fillId="0" borderId="18" xfId="0" applyBorder="1" applyAlignment="1">
      <alignment wrapText="1"/>
    </xf>
    <xf numFmtId="0" fontId="0" fillId="0" borderId="21" xfId="0" applyBorder="1" applyAlignment="1">
      <alignment wrapText="1"/>
    </xf>
    <xf numFmtId="0" fontId="0" fillId="0" borderId="21" xfId="0" applyBorder="1"/>
    <xf numFmtId="0" fontId="20" fillId="34" borderId="14" xfId="0" applyFont="1" applyFill="1" applyBorder="1" applyAlignment="1">
      <alignment horizontal="left"/>
    </xf>
    <xf numFmtId="0" fontId="20" fillId="34" borderId="20" xfId="0" applyFont="1" applyFill="1" applyBorder="1" applyAlignment="1">
      <alignment horizontal="left" wrapText="1"/>
    </xf>
    <xf numFmtId="0" fontId="0" fillId="34" borderId="15" xfId="0" applyFill="1" applyBorder="1"/>
    <xf numFmtId="0" fontId="16" fillId="34" borderId="14" xfId="0" applyFont="1" applyFill="1" applyBorder="1"/>
    <xf numFmtId="0" fontId="16" fillId="34" borderId="20" xfId="0" applyFont="1" applyFill="1" applyBorder="1"/>
    <xf numFmtId="0" fontId="0" fillId="34" borderId="20" xfId="0" applyFill="1" applyBorder="1"/>
    <xf numFmtId="0" fontId="23" fillId="0" borderId="16" xfId="0" applyFont="1" applyBorder="1"/>
    <xf numFmtId="0" fontId="28" fillId="0" borderId="0" xfId="0" applyFont="1" applyAlignment="1">
      <alignment vertical="center" wrapText="1"/>
    </xf>
    <xf numFmtId="0" fontId="26" fillId="0" borderId="0" xfId="0" applyFont="1" applyAlignment="1">
      <alignment horizontal="left" vertical="center" wrapText="1"/>
    </xf>
    <xf numFmtId="0" fontId="26" fillId="33" borderId="0" xfId="0" applyFont="1" applyFill="1" applyAlignment="1">
      <alignment vertical="center" wrapText="1"/>
    </xf>
    <xf numFmtId="0" fontId="26" fillId="33" borderId="0" xfId="0" applyFont="1" applyFill="1" applyAlignment="1">
      <alignment horizontal="left" vertical="center" wrapText="1"/>
    </xf>
    <xf numFmtId="0" fontId="16" fillId="0" borderId="0" xfId="0" applyFont="1" applyAlignment="1">
      <alignment wrapText="1"/>
    </xf>
    <xf numFmtId="9" fontId="16" fillId="0" borderId="0" xfId="0" applyNumberFormat="1" applyFont="1"/>
    <xf numFmtId="0" fontId="29" fillId="0" borderId="22" xfId="0" applyFont="1" applyBorder="1" applyAlignment="1">
      <alignment horizontal="left" vertical="top"/>
    </xf>
    <xf numFmtId="3" fontId="29" fillId="0" borderId="22" xfId="0" applyNumberFormat="1" applyFont="1" applyBorder="1" applyAlignment="1">
      <alignment horizontal="left" vertical="top" shrinkToFit="1"/>
    </xf>
    <xf numFmtId="1" fontId="29" fillId="0" borderId="22" xfId="0" applyNumberFormat="1" applyFont="1" applyBorder="1" applyAlignment="1">
      <alignment horizontal="right" vertical="top" shrinkToFit="1"/>
    </xf>
    <xf numFmtId="3" fontId="29" fillId="0" borderId="22" xfId="0" applyNumberFormat="1" applyFont="1" applyBorder="1" applyAlignment="1">
      <alignment horizontal="right" vertical="top" shrinkToFit="1"/>
    </xf>
    <xf numFmtId="3" fontId="16" fillId="0" borderId="0" xfId="0" applyNumberFormat="1" applyFont="1"/>
    <xf numFmtId="1" fontId="0" fillId="0" borderId="0" xfId="0" applyNumberFormat="1"/>
    <xf numFmtId="1" fontId="29" fillId="0" borderId="22" xfId="0" applyNumberFormat="1" applyFont="1" applyBorder="1" applyAlignment="1">
      <alignment vertical="top" shrinkToFit="1"/>
    </xf>
    <xf numFmtId="3" fontId="29" fillId="0" borderId="22" xfId="0" applyNumberFormat="1" applyFont="1" applyBorder="1" applyAlignment="1">
      <alignment vertical="top" shrinkToFit="1"/>
    </xf>
    <xf numFmtId="1" fontId="16" fillId="0" borderId="0" xfId="0" applyNumberFormat="1" applyFont="1"/>
    <xf numFmtId="43" fontId="0" fillId="0" borderId="0" xfId="0" applyNumberFormat="1"/>
    <xf numFmtId="0" fontId="0" fillId="35" borderId="23" xfId="0" applyFill="1" applyBorder="1"/>
    <xf numFmtId="1" fontId="0" fillId="35" borderId="23" xfId="0" applyNumberFormat="1" applyFill="1" applyBorder="1"/>
    <xf numFmtId="14" fontId="0" fillId="35" borderId="23" xfId="0" applyNumberFormat="1" applyFill="1" applyBorder="1"/>
    <xf numFmtId="0" fontId="18" fillId="35" borderId="23" xfId="0" applyFont="1" applyFill="1" applyBorder="1"/>
    <xf numFmtId="0" fontId="16" fillId="35" borderId="23" xfId="0" applyFont="1" applyFill="1" applyBorder="1"/>
    <xf numFmtId="0" fontId="0" fillId="0" borderId="23" xfId="0" applyBorder="1"/>
    <xf numFmtId="14" fontId="0" fillId="33" borderId="23" xfId="0" applyNumberFormat="1" applyFill="1" applyBorder="1"/>
    <xf numFmtId="0" fontId="0" fillId="33" borderId="23" xfId="0" applyFill="1" applyBorder="1"/>
    <xf numFmtId="14" fontId="0" fillId="0" borderId="23" xfId="0" applyNumberFormat="1" applyBorder="1"/>
    <xf numFmtId="0" fontId="18" fillId="0" borderId="23" xfId="0" applyFont="1" applyBorder="1"/>
    <xf numFmtId="1" fontId="0" fillId="0" borderId="23" xfId="0" applyNumberFormat="1" applyBorder="1"/>
    <xf numFmtId="1" fontId="29" fillId="0" borderId="23" xfId="0" applyNumberFormat="1" applyFont="1" applyBorder="1" applyAlignment="1">
      <alignment vertical="top" shrinkToFit="1"/>
    </xf>
    <xf numFmtId="0" fontId="16" fillId="36" borderId="0" xfId="0" applyFont="1" applyFill="1"/>
    <xf numFmtId="0" fontId="16" fillId="37" borderId="0" xfId="0" applyFont="1" applyFill="1"/>
    <xf numFmtId="9" fontId="0" fillId="0" borderId="0" xfId="0" applyNumberFormat="1"/>
    <xf numFmtId="1" fontId="16" fillId="0" borderId="0" xfId="0" applyNumberFormat="1" applyFont="1" applyAlignment="1">
      <alignment horizontal="center"/>
    </xf>
    <xf numFmtId="0" fontId="29" fillId="0" borderId="25" xfId="0" applyFont="1" applyBorder="1" applyAlignment="1">
      <alignment horizontal="left" vertical="top"/>
    </xf>
    <xf numFmtId="3" fontId="29" fillId="0" borderId="26" xfId="0" applyNumberFormat="1" applyFont="1" applyBorder="1" applyAlignment="1">
      <alignment vertical="top" shrinkToFit="1"/>
    </xf>
    <xf numFmtId="3" fontId="29" fillId="0" borderId="24" xfId="0" applyNumberFormat="1" applyFont="1" applyBorder="1" applyAlignment="1">
      <alignment horizontal="left" vertical="top" shrinkToFit="1"/>
    </xf>
    <xf numFmtId="0" fontId="30" fillId="39" borderId="22" xfId="0" applyFont="1" applyFill="1" applyBorder="1" applyAlignment="1">
      <alignment horizontal="center" vertical="center" wrapText="1"/>
    </xf>
    <xf numFmtId="0" fontId="30" fillId="39" borderId="22" xfId="0" applyFont="1" applyFill="1" applyBorder="1" applyAlignment="1">
      <alignment horizontal="center" vertical="center"/>
    </xf>
    <xf numFmtId="14" fontId="30" fillId="39" borderId="22" xfId="0" applyNumberFormat="1" applyFont="1" applyFill="1" applyBorder="1" applyAlignment="1">
      <alignment horizontal="center" vertical="center"/>
    </xf>
    <xf numFmtId="0" fontId="30" fillId="39" borderId="22" xfId="0" applyFont="1" applyFill="1" applyBorder="1" applyAlignment="1">
      <alignment vertical="center" wrapText="1"/>
    </xf>
    <xf numFmtId="0" fontId="30" fillId="39" borderId="22" xfId="0" applyFont="1" applyFill="1" applyBorder="1" applyAlignment="1">
      <alignment horizontal="left" vertical="center"/>
    </xf>
    <xf numFmtId="0" fontId="31" fillId="40" borderId="22" xfId="0" applyFont="1" applyFill="1" applyBorder="1" applyAlignment="1">
      <alignment horizontal="center" vertical="center" wrapText="1"/>
    </xf>
    <xf numFmtId="0" fontId="31" fillId="40" borderId="22" xfId="0" applyFont="1" applyFill="1" applyBorder="1" applyAlignment="1">
      <alignment horizontal="center" vertical="center"/>
    </xf>
    <xf numFmtId="14" fontId="31" fillId="40" borderId="22" xfId="0" applyNumberFormat="1" applyFont="1" applyFill="1" applyBorder="1" applyAlignment="1">
      <alignment horizontal="center" vertical="center"/>
    </xf>
    <xf numFmtId="0" fontId="31" fillId="40" borderId="22" xfId="0" applyFont="1" applyFill="1" applyBorder="1" applyAlignment="1">
      <alignment horizontal="right" vertical="center" wrapText="1"/>
    </xf>
    <xf numFmtId="0" fontId="31" fillId="38" borderId="22" xfId="0" applyFont="1" applyFill="1" applyBorder="1" applyAlignment="1">
      <alignment horizontal="center" vertical="center" wrapText="1"/>
    </xf>
    <xf numFmtId="0" fontId="31" fillId="38" borderId="22" xfId="0" applyFont="1" applyFill="1" applyBorder="1" applyAlignment="1">
      <alignment horizontal="center" vertical="center"/>
    </xf>
    <xf numFmtId="0" fontId="31" fillId="38" borderId="22" xfId="0" applyFont="1" applyFill="1" applyBorder="1" applyAlignment="1">
      <alignment vertical="center"/>
    </xf>
    <xf numFmtId="0" fontId="31" fillId="38" borderId="22" xfId="0" applyFont="1" applyFill="1" applyBorder="1" applyAlignment="1">
      <alignment horizontal="right" vertical="center" wrapText="1"/>
    </xf>
    <xf numFmtId="0" fontId="30" fillId="33" borderId="22" xfId="0" applyFont="1" applyFill="1" applyBorder="1" applyAlignment="1">
      <alignment horizontal="center" vertical="center"/>
    </xf>
    <xf numFmtId="0" fontId="31" fillId="33" borderId="22" xfId="0" applyFont="1" applyFill="1" applyBorder="1" applyAlignment="1">
      <alignment horizontal="right" vertical="center" wrapText="1"/>
    </xf>
    <xf numFmtId="1" fontId="0" fillId="33" borderId="23" xfId="0" applyNumberFormat="1" applyFill="1" applyBorder="1"/>
    <xf numFmtId="0" fontId="16" fillId="0" borderId="11" xfId="0" applyFont="1" applyBorder="1" applyAlignment="1">
      <alignment horizontal="center" vertical="center" textRotation="180" wrapText="1"/>
    </xf>
    <xf numFmtId="0" fontId="16" fillId="0" borderId="12" xfId="0" applyFont="1" applyBorder="1" applyAlignment="1">
      <alignment horizontal="center" vertical="center" textRotation="180" wrapText="1"/>
    </xf>
    <xf numFmtId="0" fontId="16" fillId="0" borderId="13" xfId="0" applyFont="1" applyBorder="1" applyAlignment="1">
      <alignment horizontal="center" vertical="center" textRotation="180" wrapText="1"/>
    </xf>
    <xf numFmtId="0" fontId="16" fillId="0" borderId="16" xfId="0" applyFont="1" applyBorder="1" applyAlignment="1">
      <alignment horizontal="left"/>
    </xf>
    <xf numFmtId="0" fontId="16" fillId="0" borderId="0" xfId="0" applyFont="1" applyAlignment="1">
      <alignment horizontal="left"/>
    </xf>
    <xf numFmtId="0" fontId="16" fillId="0" borderId="16" xfId="0" applyFont="1" applyBorder="1" applyAlignment="1">
      <alignment horizontal="left" wrapText="1"/>
    </xf>
    <xf numFmtId="0" fontId="16" fillId="0" borderId="0" xfId="0" applyFont="1" applyAlignment="1">
      <alignment horizontal="left" wrapText="1"/>
    </xf>
    <xf numFmtId="0" fontId="20" fillId="0" borderId="0" xfId="0" applyFont="1" applyAlignment="1">
      <alignment horizontal="left" wrapText="1"/>
    </xf>
    <xf numFmtId="0" fontId="31" fillId="38" borderId="25" xfId="0" applyFont="1" applyFill="1" applyBorder="1" applyAlignment="1">
      <alignment horizontal="center" vertical="center"/>
    </xf>
    <xf numFmtId="0" fontId="31" fillId="38" borderId="27" xfId="0" applyFont="1" applyFill="1" applyBorder="1" applyAlignment="1">
      <alignment horizontal="center" vertical="center"/>
    </xf>
    <xf numFmtId="0" fontId="31" fillId="38" borderId="26" xfId="0" applyFont="1" applyFill="1" applyBorder="1" applyAlignment="1">
      <alignment horizontal="center" vertical="center"/>
    </xf>
    <xf numFmtId="0" fontId="31" fillId="38" borderId="25" xfId="0" applyFont="1" applyFill="1" applyBorder="1" applyAlignment="1">
      <alignment vertical="center"/>
    </xf>
    <xf numFmtId="0" fontId="31" fillId="38" borderId="27" xfId="0" applyFont="1" applyFill="1" applyBorder="1" applyAlignment="1">
      <alignment vertical="center"/>
    </xf>
    <xf numFmtId="0" fontId="31" fillId="38" borderId="26" xfId="0" applyFont="1" applyFill="1" applyBorder="1" applyAlignment="1">
      <alignment vertical="center"/>
    </xf>
    <xf numFmtId="0" fontId="31" fillId="40" borderId="25" xfId="0" applyFont="1" applyFill="1" applyBorder="1" applyAlignment="1">
      <alignment vertical="center"/>
    </xf>
    <xf numFmtId="0" fontId="31" fillId="40" borderId="26" xfId="0" applyFont="1" applyFill="1" applyBorder="1" applyAlignment="1">
      <alignment vertical="center"/>
    </xf>
    <xf numFmtId="0" fontId="31" fillId="40" borderId="25" xfId="0" applyFont="1" applyFill="1" applyBorder="1" applyAlignment="1">
      <alignment horizontal="center" vertical="center"/>
    </xf>
    <xf numFmtId="0" fontId="31" fillId="40" borderId="26" xfId="0" applyFont="1" applyFill="1" applyBorder="1" applyAlignment="1">
      <alignment horizontal="center" vertical="center"/>
    </xf>
    <xf numFmtId="0" fontId="31" fillId="40" borderId="25" xfId="0" applyFont="1" applyFill="1" applyBorder="1" applyAlignment="1">
      <alignment vertical="center" wrapText="1"/>
    </xf>
    <xf numFmtId="0" fontId="31" fillId="40" borderId="26" xfId="0" applyFont="1" applyFill="1" applyBorder="1" applyAlignment="1">
      <alignment vertical="center" wrapText="1"/>
    </xf>
    <xf numFmtId="0" fontId="30" fillId="39" borderId="25" xfId="0" applyFont="1" applyFill="1" applyBorder="1" applyAlignment="1">
      <alignment horizontal="left" vertical="center"/>
    </xf>
    <xf numFmtId="0" fontId="30" fillId="39" borderId="26" xfId="0" applyFont="1" applyFill="1" applyBorder="1" applyAlignment="1">
      <alignment horizontal="left" vertical="center"/>
    </xf>
    <xf numFmtId="0" fontId="30" fillId="39" borderId="25" xfId="0" applyFont="1" applyFill="1" applyBorder="1" applyAlignment="1">
      <alignment horizontal="center" vertical="center"/>
    </xf>
    <xf numFmtId="0" fontId="30" fillId="39" borderId="26" xfId="0" applyFont="1" applyFill="1" applyBorder="1" applyAlignment="1">
      <alignment horizontal="center" vertical="center"/>
    </xf>
    <xf numFmtId="0" fontId="30" fillId="39" borderId="25" xfId="0" applyFont="1" applyFill="1" applyBorder="1" applyAlignment="1">
      <alignment vertical="center" wrapText="1"/>
    </xf>
    <xf numFmtId="0" fontId="30" fillId="39" borderId="27" xfId="0" applyFont="1" applyFill="1" applyBorder="1" applyAlignment="1">
      <alignment vertical="center" wrapText="1"/>
    </xf>
    <xf numFmtId="0" fontId="30" fillId="39" borderId="26" xfId="0" applyFont="1" applyFill="1" applyBorder="1" applyAlignment="1">
      <alignment vertical="center" wrapText="1"/>
    </xf>
  </cellXfs>
  <cellStyles count="44">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xfId="42" builtinId="3"/>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3"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2</xdr:col>
      <xdr:colOff>57149</xdr:colOff>
      <xdr:row>58</xdr:row>
      <xdr:rowOff>152399</xdr:rowOff>
    </xdr:from>
    <xdr:to>
      <xdr:col>6</xdr:col>
      <xdr:colOff>748159</xdr:colOff>
      <xdr:row>86</xdr:row>
      <xdr:rowOff>161925</xdr:rowOff>
    </xdr:to>
    <xdr:pic>
      <xdr:nvPicPr>
        <xdr:cNvPr id="42" name="Picture 41">
          <a:extLst>
            <a:ext uri="{FF2B5EF4-FFF2-40B4-BE49-F238E27FC236}">
              <a16:creationId xmlns:a16="http://schemas.microsoft.com/office/drawing/2014/main" id="{596E8D2C-0F01-000F-98E7-C9F702562B0F}"/>
            </a:ext>
          </a:extLst>
        </xdr:cNvPr>
        <xdr:cNvPicPr>
          <a:picLocks noChangeAspect="1"/>
        </xdr:cNvPicPr>
      </xdr:nvPicPr>
      <xdr:blipFill>
        <a:blip xmlns:r="http://schemas.openxmlformats.org/officeDocument/2006/relationships" r:embed="rId1"/>
        <a:stretch>
          <a:fillRect/>
        </a:stretch>
      </xdr:blipFill>
      <xdr:spPr>
        <a:xfrm>
          <a:off x="1066799" y="17383124"/>
          <a:ext cx="8682485" cy="5124451"/>
        </a:xfrm>
        <a:prstGeom prst="rect">
          <a:avLst/>
        </a:prstGeom>
      </xdr:spPr>
    </xdr:pic>
    <xdr:clientData/>
  </xdr:twoCellAnchor>
  <xdr:twoCellAnchor editAs="oneCell">
    <xdr:from>
      <xdr:col>6</xdr:col>
      <xdr:colOff>1155394</xdr:colOff>
      <xdr:row>67</xdr:row>
      <xdr:rowOff>1</xdr:rowOff>
    </xdr:from>
    <xdr:to>
      <xdr:col>7</xdr:col>
      <xdr:colOff>657841</xdr:colOff>
      <xdr:row>79</xdr:row>
      <xdr:rowOff>134117</xdr:rowOff>
    </xdr:to>
    <xdr:pic>
      <xdr:nvPicPr>
        <xdr:cNvPr id="33" name="Picture 32">
          <a:extLst>
            <a:ext uri="{FF2B5EF4-FFF2-40B4-BE49-F238E27FC236}">
              <a16:creationId xmlns:a16="http://schemas.microsoft.com/office/drawing/2014/main" id="{6455DB47-0DAB-35C1-79C0-19CBAA2E21F3}"/>
            </a:ext>
          </a:extLst>
        </xdr:cNvPr>
        <xdr:cNvPicPr>
          <a:picLocks noChangeAspect="1"/>
        </xdr:cNvPicPr>
      </xdr:nvPicPr>
      <xdr:blipFill>
        <a:blip xmlns:r="http://schemas.openxmlformats.org/officeDocument/2006/relationships" r:embed="rId2"/>
        <a:stretch>
          <a:fillRect/>
        </a:stretch>
      </xdr:blipFill>
      <xdr:spPr>
        <a:xfrm>
          <a:off x="10156519" y="13896976"/>
          <a:ext cx="5417472" cy="2305816"/>
        </a:xfrm>
        <a:prstGeom prst="rect">
          <a:avLst/>
        </a:prstGeom>
      </xdr:spPr>
    </xdr:pic>
    <xdr:clientData/>
  </xdr:twoCellAnchor>
  <xdr:twoCellAnchor editAs="oneCell">
    <xdr:from>
      <xdr:col>2</xdr:col>
      <xdr:colOff>200026</xdr:colOff>
      <xdr:row>19</xdr:row>
      <xdr:rowOff>104774</xdr:rowOff>
    </xdr:from>
    <xdr:to>
      <xdr:col>2</xdr:col>
      <xdr:colOff>5777380</xdr:colOff>
      <xdr:row>41</xdr:row>
      <xdr:rowOff>162869</xdr:rowOff>
    </xdr:to>
    <xdr:pic>
      <xdr:nvPicPr>
        <xdr:cNvPr id="2" name="Picture 1">
          <a:extLst>
            <a:ext uri="{FF2B5EF4-FFF2-40B4-BE49-F238E27FC236}">
              <a16:creationId xmlns:a16="http://schemas.microsoft.com/office/drawing/2014/main" id="{17F8551B-538C-14A0-12BD-05269F2BF5D3}"/>
            </a:ext>
          </a:extLst>
        </xdr:cNvPr>
        <xdr:cNvPicPr>
          <a:picLocks noChangeAspect="1"/>
        </xdr:cNvPicPr>
      </xdr:nvPicPr>
      <xdr:blipFill>
        <a:blip xmlns:r="http://schemas.openxmlformats.org/officeDocument/2006/relationships" r:embed="rId3"/>
        <a:stretch>
          <a:fillRect/>
        </a:stretch>
      </xdr:blipFill>
      <xdr:spPr>
        <a:xfrm>
          <a:off x="704851" y="3648074"/>
          <a:ext cx="5577354" cy="4611045"/>
        </a:xfrm>
        <a:prstGeom prst="rect">
          <a:avLst/>
        </a:prstGeom>
      </xdr:spPr>
    </xdr:pic>
    <xdr:clientData/>
  </xdr:twoCellAnchor>
  <xdr:twoCellAnchor>
    <xdr:from>
      <xdr:col>2</xdr:col>
      <xdr:colOff>733425</xdr:colOff>
      <xdr:row>55</xdr:row>
      <xdr:rowOff>152400</xdr:rowOff>
    </xdr:from>
    <xdr:to>
      <xdr:col>2</xdr:col>
      <xdr:colOff>1828800</xdr:colOff>
      <xdr:row>57</xdr:row>
      <xdr:rowOff>76200</xdr:rowOff>
    </xdr:to>
    <xdr:sp macro="" textlink="">
      <xdr:nvSpPr>
        <xdr:cNvPr id="8" name="Callout: Line 7">
          <a:extLst>
            <a:ext uri="{FF2B5EF4-FFF2-40B4-BE49-F238E27FC236}">
              <a16:creationId xmlns:a16="http://schemas.microsoft.com/office/drawing/2014/main" id="{28F3E0BC-9431-A299-8E19-D2D34EC937FF}"/>
            </a:ext>
          </a:extLst>
        </xdr:cNvPr>
        <xdr:cNvSpPr/>
      </xdr:nvSpPr>
      <xdr:spPr>
        <a:xfrm>
          <a:off x="1743075" y="12973050"/>
          <a:ext cx="1095375" cy="285750"/>
        </a:xfrm>
        <a:prstGeom prst="borderCallout1">
          <a:avLst>
            <a:gd name="adj1" fmla="val 102084"/>
            <a:gd name="adj2" fmla="val 99448"/>
            <a:gd name="adj3" fmla="val 169167"/>
            <a:gd name="adj4" fmla="val 141780"/>
          </a:avLst>
        </a:prstGeom>
        <a:ln w="12700">
          <a:tailEnd type="triangle"/>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lang="en-US" sz="900"/>
            <a:t>Report Date</a:t>
          </a:r>
        </a:p>
        <a:p>
          <a:pPr algn="l"/>
          <a:endParaRPr lang="en-US" sz="900"/>
        </a:p>
      </xdr:txBody>
    </xdr:sp>
    <xdr:clientData/>
  </xdr:twoCellAnchor>
  <xdr:twoCellAnchor>
    <xdr:from>
      <xdr:col>2</xdr:col>
      <xdr:colOff>85726</xdr:colOff>
      <xdr:row>54</xdr:row>
      <xdr:rowOff>9525</xdr:rowOff>
    </xdr:from>
    <xdr:to>
      <xdr:col>2</xdr:col>
      <xdr:colOff>1933576</xdr:colOff>
      <xdr:row>55</xdr:row>
      <xdr:rowOff>114300</xdr:rowOff>
    </xdr:to>
    <xdr:sp macro="" textlink="">
      <xdr:nvSpPr>
        <xdr:cNvPr id="10" name="Callout: Line 9">
          <a:extLst>
            <a:ext uri="{FF2B5EF4-FFF2-40B4-BE49-F238E27FC236}">
              <a16:creationId xmlns:a16="http://schemas.microsoft.com/office/drawing/2014/main" id="{28877038-8F33-451A-AB43-6BBA9A286354}"/>
            </a:ext>
          </a:extLst>
        </xdr:cNvPr>
        <xdr:cNvSpPr/>
      </xdr:nvSpPr>
      <xdr:spPr>
        <a:xfrm>
          <a:off x="1095376" y="12649200"/>
          <a:ext cx="1847850" cy="285750"/>
        </a:xfrm>
        <a:prstGeom prst="borderCallout1">
          <a:avLst>
            <a:gd name="adj1" fmla="val 102084"/>
            <a:gd name="adj2" fmla="val 99448"/>
            <a:gd name="adj3" fmla="val 305834"/>
            <a:gd name="adj4" fmla="val 143578"/>
          </a:avLst>
        </a:prstGeom>
        <a:ln w="12700">
          <a:tailEnd type="triangle"/>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lang="en-US" sz="900"/>
            <a:t>'O'</a:t>
          </a:r>
          <a:r>
            <a:rPr lang="en-US" sz="900" baseline="0"/>
            <a:t> if Original filing or 'R; if reviised</a:t>
          </a:r>
        </a:p>
        <a:p>
          <a:pPr algn="l"/>
          <a:endParaRPr lang="en-US" sz="900"/>
        </a:p>
        <a:p>
          <a:pPr algn="l"/>
          <a:endParaRPr lang="en-US" sz="900"/>
        </a:p>
      </xdr:txBody>
    </xdr:sp>
    <xdr:clientData/>
  </xdr:twoCellAnchor>
  <xdr:twoCellAnchor>
    <xdr:from>
      <xdr:col>2</xdr:col>
      <xdr:colOff>638175</xdr:colOff>
      <xdr:row>52</xdr:row>
      <xdr:rowOff>28575</xdr:rowOff>
    </xdr:from>
    <xdr:to>
      <xdr:col>2</xdr:col>
      <xdr:colOff>2343150</xdr:colOff>
      <xdr:row>53</xdr:row>
      <xdr:rowOff>133350</xdr:rowOff>
    </xdr:to>
    <xdr:sp macro="" textlink="">
      <xdr:nvSpPr>
        <xdr:cNvPr id="11" name="Callout: Line 10">
          <a:extLst>
            <a:ext uri="{FF2B5EF4-FFF2-40B4-BE49-F238E27FC236}">
              <a16:creationId xmlns:a16="http://schemas.microsoft.com/office/drawing/2014/main" id="{075C3DDC-3542-47B9-8384-3162690D2A05}"/>
            </a:ext>
          </a:extLst>
        </xdr:cNvPr>
        <xdr:cNvSpPr/>
      </xdr:nvSpPr>
      <xdr:spPr>
        <a:xfrm>
          <a:off x="1647825" y="12668250"/>
          <a:ext cx="1704975" cy="285750"/>
        </a:xfrm>
        <a:prstGeom prst="borderCallout1">
          <a:avLst>
            <a:gd name="adj1" fmla="val 102084"/>
            <a:gd name="adj2" fmla="val 99448"/>
            <a:gd name="adj3" fmla="val 415833"/>
            <a:gd name="adj4" fmla="val 154094"/>
          </a:avLst>
        </a:prstGeom>
        <a:ln w="12700">
          <a:tailEnd type="triangle"/>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lang="en-US" sz="900" b="0" i="0" u="none" strike="noStrike" baseline="0">
              <a:solidFill>
                <a:schemeClr val="dk1"/>
              </a:solidFill>
              <a:latin typeface="+mn-lt"/>
              <a:ea typeface="+mn-ea"/>
              <a:cs typeface="+mn-cs"/>
            </a:rPr>
            <a:t>first day of the calendar quarter 	</a:t>
          </a:r>
        </a:p>
        <a:p>
          <a:pPr algn="l"/>
          <a:endParaRPr lang="en-US" sz="900"/>
        </a:p>
        <a:p>
          <a:pPr algn="l"/>
          <a:endParaRPr lang="en-US" sz="900"/>
        </a:p>
      </xdr:txBody>
    </xdr:sp>
    <xdr:clientData/>
  </xdr:twoCellAnchor>
  <xdr:twoCellAnchor>
    <xdr:from>
      <xdr:col>2</xdr:col>
      <xdr:colOff>238125</xdr:colOff>
      <xdr:row>50</xdr:row>
      <xdr:rowOff>57150</xdr:rowOff>
    </xdr:from>
    <xdr:to>
      <xdr:col>2</xdr:col>
      <xdr:colOff>2514600</xdr:colOff>
      <xdr:row>51</xdr:row>
      <xdr:rowOff>161925</xdr:rowOff>
    </xdr:to>
    <xdr:sp macro="" textlink="">
      <xdr:nvSpPr>
        <xdr:cNvPr id="12" name="Callout: Line 11">
          <a:extLst>
            <a:ext uri="{FF2B5EF4-FFF2-40B4-BE49-F238E27FC236}">
              <a16:creationId xmlns:a16="http://schemas.microsoft.com/office/drawing/2014/main" id="{C26F4147-83F0-4677-8C97-5E077045D90F}"/>
            </a:ext>
          </a:extLst>
        </xdr:cNvPr>
        <xdr:cNvSpPr/>
      </xdr:nvSpPr>
      <xdr:spPr>
        <a:xfrm>
          <a:off x="1247775" y="12334875"/>
          <a:ext cx="2276475" cy="285750"/>
        </a:xfrm>
        <a:prstGeom prst="borderCallout1">
          <a:avLst>
            <a:gd name="adj1" fmla="val 102084"/>
            <a:gd name="adj2" fmla="val 99448"/>
            <a:gd name="adj3" fmla="val 525834"/>
            <a:gd name="adj4" fmla="val 151611"/>
          </a:avLst>
        </a:prstGeom>
        <a:ln w="12700">
          <a:tailEnd type="triangle"/>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lang="en-US" sz="900"/>
            <a:t>Unit</a:t>
          </a:r>
          <a:r>
            <a:rPr lang="en-US" sz="900" baseline="0"/>
            <a:t> of Meas for transportation ('T' for Dth)</a:t>
          </a:r>
          <a:endParaRPr lang="en-US" sz="900"/>
        </a:p>
        <a:p>
          <a:pPr algn="l"/>
          <a:endParaRPr lang="en-US" sz="900"/>
        </a:p>
      </xdr:txBody>
    </xdr:sp>
    <xdr:clientData/>
  </xdr:twoCellAnchor>
  <xdr:twoCellAnchor>
    <xdr:from>
      <xdr:col>2</xdr:col>
      <xdr:colOff>5124451</xdr:colOff>
      <xdr:row>51</xdr:row>
      <xdr:rowOff>171450</xdr:rowOff>
    </xdr:from>
    <xdr:to>
      <xdr:col>4</xdr:col>
      <xdr:colOff>238126</xdr:colOff>
      <xdr:row>53</xdr:row>
      <xdr:rowOff>95250</xdr:rowOff>
    </xdr:to>
    <xdr:sp macro="" textlink="">
      <xdr:nvSpPr>
        <xdr:cNvPr id="13" name="Callout: Line 12">
          <a:extLst>
            <a:ext uri="{FF2B5EF4-FFF2-40B4-BE49-F238E27FC236}">
              <a16:creationId xmlns:a16="http://schemas.microsoft.com/office/drawing/2014/main" id="{12EB77AB-B7DD-4DA0-836B-D9B5F82464F7}"/>
            </a:ext>
          </a:extLst>
        </xdr:cNvPr>
        <xdr:cNvSpPr/>
      </xdr:nvSpPr>
      <xdr:spPr>
        <a:xfrm>
          <a:off x="6134101" y="12630150"/>
          <a:ext cx="1733550" cy="285750"/>
        </a:xfrm>
        <a:prstGeom prst="borderCallout1">
          <a:avLst>
            <a:gd name="adj1" fmla="val 58751"/>
            <a:gd name="adj2" fmla="val 285"/>
            <a:gd name="adj3" fmla="val 439168"/>
            <a:gd name="adj4" fmla="val -16307"/>
          </a:avLst>
        </a:prstGeom>
        <a:ln w="12700">
          <a:tailEnd type="triangle"/>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lang="en-US" sz="900" baseline="0"/>
            <a:t>Contact person &amp; Phone Number</a:t>
          </a:r>
          <a:endParaRPr lang="en-US" sz="900"/>
        </a:p>
        <a:p>
          <a:pPr algn="l"/>
          <a:endParaRPr lang="en-US" sz="900"/>
        </a:p>
      </xdr:txBody>
    </xdr:sp>
    <xdr:clientData/>
  </xdr:twoCellAnchor>
  <xdr:twoCellAnchor>
    <xdr:from>
      <xdr:col>2</xdr:col>
      <xdr:colOff>4724400</xdr:colOff>
      <xdr:row>49</xdr:row>
      <xdr:rowOff>171450</xdr:rowOff>
    </xdr:from>
    <xdr:to>
      <xdr:col>4</xdr:col>
      <xdr:colOff>381000</xdr:colOff>
      <xdr:row>51</xdr:row>
      <xdr:rowOff>95250</xdr:rowOff>
    </xdr:to>
    <xdr:sp macro="" textlink="">
      <xdr:nvSpPr>
        <xdr:cNvPr id="14" name="Callout: Line 13">
          <a:extLst>
            <a:ext uri="{FF2B5EF4-FFF2-40B4-BE49-F238E27FC236}">
              <a16:creationId xmlns:a16="http://schemas.microsoft.com/office/drawing/2014/main" id="{D9B26265-A10F-4AEF-B40F-CE2C24135CE2}"/>
            </a:ext>
          </a:extLst>
        </xdr:cNvPr>
        <xdr:cNvSpPr/>
      </xdr:nvSpPr>
      <xdr:spPr>
        <a:xfrm>
          <a:off x="5734050" y="12268200"/>
          <a:ext cx="2276475" cy="285750"/>
        </a:xfrm>
        <a:prstGeom prst="borderCallout1">
          <a:avLst>
            <a:gd name="adj1" fmla="val 52084"/>
            <a:gd name="adj2" fmla="val 703"/>
            <a:gd name="adj3" fmla="val 552501"/>
            <a:gd name="adj4" fmla="val -21192"/>
          </a:avLst>
        </a:prstGeom>
        <a:ln w="12700">
          <a:tailEnd type="triangle"/>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lang="en-US" sz="900"/>
            <a:t>Unit</a:t>
          </a:r>
          <a:r>
            <a:rPr lang="en-US" sz="900" baseline="0"/>
            <a:t> of Meas for storage ('T' for Dth)</a:t>
          </a:r>
          <a:endParaRPr lang="en-US" sz="900"/>
        </a:p>
        <a:p>
          <a:pPr algn="l"/>
          <a:endParaRPr lang="en-US" sz="900"/>
        </a:p>
      </xdr:txBody>
    </xdr:sp>
    <xdr:clientData/>
  </xdr:twoCellAnchor>
  <xdr:twoCellAnchor>
    <xdr:from>
      <xdr:col>1</xdr:col>
      <xdr:colOff>161925</xdr:colOff>
      <xdr:row>50</xdr:row>
      <xdr:rowOff>0</xdr:rowOff>
    </xdr:from>
    <xdr:to>
      <xdr:col>1</xdr:col>
      <xdr:colOff>466725</xdr:colOff>
      <xdr:row>50</xdr:row>
      <xdr:rowOff>0</xdr:rowOff>
    </xdr:to>
    <xdr:cxnSp macro="">
      <xdr:nvCxnSpPr>
        <xdr:cNvPr id="18" name="Straight Connector 17">
          <a:extLst>
            <a:ext uri="{FF2B5EF4-FFF2-40B4-BE49-F238E27FC236}">
              <a16:creationId xmlns:a16="http://schemas.microsoft.com/office/drawing/2014/main" id="{9061E063-826D-BCA5-15D0-8EBDC5270A26}"/>
            </a:ext>
          </a:extLst>
        </xdr:cNvPr>
        <xdr:cNvCxnSpPr/>
      </xdr:nvCxnSpPr>
      <xdr:spPr>
        <a:xfrm flipH="1">
          <a:off x="666750" y="12277725"/>
          <a:ext cx="304800" cy="0"/>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114300</xdr:colOff>
      <xdr:row>59</xdr:row>
      <xdr:rowOff>76200</xdr:rowOff>
    </xdr:from>
    <xdr:to>
      <xdr:col>1</xdr:col>
      <xdr:colOff>419100</xdr:colOff>
      <xdr:row>59</xdr:row>
      <xdr:rowOff>76200</xdr:rowOff>
    </xdr:to>
    <xdr:cxnSp macro="">
      <xdr:nvCxnSpPr>
        <xdr:cNvPr id="19" name="Straight Connector 18">
          <a:extLst>
            <a:ext uri="{FF2B5EF4-FFF2-40B4-BE49-F238E27FC236}">
              <a16:creationId xmlns:a16="http://schemas.microsoft.com/office/drawing/2014/main" id="{5F882E33-4435-4B6F-AAF3-1C54175397C7}"/>
            </a:ext>
          </a:extLst>
        </xdr:cNvPr>
        <xdr:cNvCxnSpPr/>
      </xdr:nvCxnSpPr>
      <xdr:spPr>
        <a:xfrm flipH="1">
          <a:off x="619125" y="14001750"/>
          <a:ext cx="304800" cy="0"/>
        </a:xfrm>
        <a:prstGeom prst="line">
          <a:avLst/>
        </a:prstGeom>
        <a:ln w="15875">
          <a:solidFill>
            <a:schemeClr val="tx1"/>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257175</xdr:colOff>
      <xdr:row>50</xdr:row>
      <xdr:rowOff>0</xdr:rowOff>
    </xdr:from>
    <xdr:to>
      <xdr:col>1</xdr:col>
      <xdr:colOff>276225</xdr:colOff>
      <xdr:row>59</xdr:row>
      <xdr:rowOff>85725</xdr:rowOff>
    </xdr:to>
    <xdr:cxnSp macro="">
      <xdr:nvCxnSpPr>
        <xdr:cNvPr id="21" name="Straight Connector 20">
          <a:extLst>
            <a:ext uri="{FF2B5EF4-FFF2-40B4-BE49-F238E27FC236}">
              <a16:creationId xmlns:a16="http://schemas.microsoft.com/office/drawing/2014/main" id="{BD7A1957-F229-7A2F-EDEA-34AF0210B3EB}"/>
            </a:ext>
          </a:extLst>
        </xdr:cNvPr>
        <xdr:cNvCxnSpPr/>
      </xdr:nvCxnSpPr>
      <xdr:spPr>
        <a:xfrm flipH="1">
          <a:off x="762000" y="10753725"/>
          <a:ext cx="19050" cy="1781175"/>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0</xdr:colOff>
      <xdr:row>56</xdr:row>
      <xdr:rowOff>66675</xdr:rowOff>
    </xdr:from>
    <xdr:to>
      <xdr:col>2</xdr:col>
      <xdr:colOff>38100</xdr:colOff>
      <xdr:row>59</xdr:row>
      <xdr:rowOff>28575</xdr:rowOff>
    </xdr:to>
    <xdr:cxnSp macro="">
      <xdr:nvCxnSpPr>
        <xdr:cNvPr id="27" name="Straight Arrow Connector 26">
          <a:extLst>
            <a:ext uri="{FF2B5EF4-FFF2-40B4-BE49-F238E27FC236}">
              <a16:creationId xmlns:a16="http://schemas.microsoft.com/office/drawing/2014/main" id="{857042A1-028E-968C-5254-84F747730A2D}"/>
            </a:ext>
          </a:extLst>
        </xdr:cNvPr>
        <xdr:cNvCxnSpPr/>
      </xdr:nvCxnSpPr>
      <xdr:spPr>
        <a:xfrm>
          <a:off x="504825" y="13449300"/>
          <a:ext cx="542925" cy="504825"/>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6</xdr:col>
      <xdr:colOff>1114424</xdr:colOff>
      <xdr:row>58</xdr:row>
      <xdr:rowOff>69081</xdr:rowOff>
    </xdr:from>
    <xdr:to>
      <xdr:col>7</xdr:col>
      <xdr:colOff>649510</xdr:colOff>
      <xdr:row>67</xdr:row>
      <xdr:rowOff>105344</xdr:rowOff>
    </xdr:to>
    <xdr:pic>
      <xdr:nvPicPr>
        <xdr:cNvPr id="29" name="Picture 28">
          <a:extLst>
            <a:ext uri="{FF2B5EF4-FFF2-40B4-BE49-F238E27FC236}">
              <a16:creationId xmlns:a16="http://schemas.microsoft.com/office/drawing/2014/main" id="{84E27F98-1941-43DE-2F47-C315B8E70E74}"/>
            </a:ext>
          </a:extLst>
        </xdr:cNvPr>
        <xdr:cNvPicPr>
          <a:picLocks noChangeAspect="1"/>
        </xdr:cNvPicPr>
      </xdr:nvPicPr>
      <xdr:blipFill>
        <a:blip xmlns:r="http://schemas.openxmlformats.org/officeDocument/2006/relationships" r:embed="rId4"/>
        <a:stretch>
          <a:fillRect/>
        </a:stretch>
      </xdr:blipFill>
      <xdr:spPr>
        <a:xfrm>
          <a:off x="10115549" y="12289656"/>
          <a:ext cx="5450111" cy="1712663"/>
        </a:xfrm>
        <a:prstGeom prst="rect">
          <a:avLst/>
        </a:prstGeom>
      </xdr:spPr>
    </xdr:pic>
    <xdr:clientData/>
  </xdr:twoCellAnchor>
  <xdr:twoCellAnchor>
    <xdr:from>
      <xdr:col>2</xdr:col>
      <xdr:colOff>4600575</xdr:colOff>
      <xdr:row>61</xdr:row>
      <xdr:rowOff>85725</xdr:rowOff>
    </xdr:from>
    <xdr:to>
      <xdr:col>6</xdr:col>
      <xdr:colOff>1019175</xdr:colOff>
      <xdr:row>65</xdr:row>
      <xdr:rowOff>142875</xdr:rowOff>
    </xdr:to>
    <xdr:cxnSp macro="">
      <xdr:nvCxnSpPr>
        <xdr:cNvPr id="31" name="Straight Arrow Connector 30">
          <a:extLst>
            <a:ext uri="{FF2B5EF4-FFF2-40B4-BE49-F238E27FC236}">
              <a16:creationId xmlns:a16="http://schemas.microsoft.com/office/drawing/2014/main" id="{C2E4F73D-D8A3-4921-26FC-CD2729A14E3B}"/>
            </a:ext>
          </a:extLst>
        </xdr:cNvPr>
        <xdr:cNvCxnSpPr/>
      </xdr:nvCxnSpPr>
      <xdr:spPr>
        <a:xfrm flipH="1">
          <a:off x="5610225" y="12896850"/>
          <a:ext cx="4410075" cy="78105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6</xdr:col>
      <xdr:colOff>950635</xdr:colOff>
      <xdr:row>82</xdr:row>
      <xdr:rowOff>171450</xdr:rowOff>
    </xdr:from>
    <xdr:to>
      <xdr:col>8</xdr:col>
      <xdr:colOff>192304</xdr:colOff>
      <xdr:row>97</xdr:row>
      <xdr:rowOff>86540</xdr:rowOff>
    </xdr:to>
    <xdr:pic>
      <xdr:nvPicPr>
        <xdr:cNvPr id="34" name="Picture 33">
          <a:extLst>
            <a:ext uri="{FF2B5EF4-FFF2-40B4-BE49-F238E27FC236}">
              <a16:creationId xmlns:a16="http://schemas.microsoft.com/office/drawing/2014/main" id="{92EF19C4-E2ED-D4C9-5B48-78E853B75552}"/>
            </a:ext>
          </a:extLst>
        </xdr:cNvPr>
        <xdr:cNvPicPr>
          <a:picLocks noChangeAspect="1"/>
        </xdr:cNvPicPr>
      </xdr:nvPicPr>
      <xdr:blipFill>
        <a:blip xmlns:r="http://schemas.openxmlformats.org/officeDocument/2006/relationships" r:embed="rId5"/>
        <a:stretch>
          <a:fillRect/>
        </a:stretch>
      </xdr:blipFill>
      <xdr:spPr>
        <a:xfrm>
          <a:off x="9951760" y="16783050"/>
          <a:ext cx="5842494" cy="2639240"/>
        </a:xfrm>
        <a:prstGeom prst="rect">
          <a:avLst/>
        </a:prstGeom>
      </xdr:spPr>
    </xdr:pic>
    <xdr:clientData/>
  </xdr:twoCellAnchor>
  <xdr:twoCellAnchor editAs="oneCell">
    <xdr:from>
      <xdr:col>6</xdr:col>
      <xdr:colOff>962025</xdr:colOff>
      <xdr:row>97</xdr:row>
      <xdr:rowOff>87943</xdr:rowOff>
    </xdr:from>
    <xdr:to>
      <xdr:col>8</xdr:col>
      <xdr:colOff>196472</xdr:colOff>
      <xdr:row>103</xdr:row>
      <xdr:rowOff>85725</xdr:rowOff>
    </xdr:to>
    <xdr:pic>
      <xdr:nvPicPr>
        <xdr:cNvPr id="35" name="Picture 34">
          <a:extLst>
            <a:ext uri="{FF2B5EF4-FFF2-40B4-BE49-F238E27FC236}">
              <a16:creationId xmlns:a16="http://schemas.microsoft.com/office/drawing/2014/main" id="{5F214A5C-3306-EEE5-62C5-C661EA3D9B51}"/>
            </a:ext>
          </a:extLst>
        </xdr:cNvPr>
        <xdr:cNvPicPr>
          <a:picLocks noChangeAspect="1"/>
        </xdr:cNvPicPr>
      </xdr:nvPicPr>
      <xdr:blipFill>
        <a:blip xmlns:r="http://schemas.openxmlformats.org/officeDocument/2006/relationships" r:embed="rId6"/>
        <a:stretch>
          <a:fillRect/>
        </a:stretch>
      </xdr:blipFill>
      <xdr:spPr>
        <a:xfrm>
          <a:off x="9963150" y="19414168"/>
          <a:ext cx="5835272" cy="1083632"/>
        </a:xfrm>
        <a:prstGeom prst="rect">
          <a:avLst/>
        </a:prstGeom>
      </xdr:spPr>
    </xdr:pic>
    <xdr:clientData/>
  </xdr:twoCellAnchor>
  <xdr:twoCellAnchor>
    <xdr:from>
      <xdr:col>2</xdr:col>
      <xdr:colOff>5305426</xdr:colOff>
      <xdr:row>53</xdr:row>
      <xdr:rowOff>161924</xdr:rowOff>
    </xdr:from>
    <xdr:to>
      <xdr:col>4</xdr:col>
      <xdr:colOff>419101</xdr:colOff>
      <xdr:row>55</xdr:row>
      <xdr:rowOff>171449</xdr:rowOff>
    </xdr:to>
    <xdr:sp macro="" textlink="">
      <xdr:nvSpPr>
        <xdr:cNvPr id="37" name="Callout: Line 36">
          <a:extLst>
            <a:ext uri="{FF2B5EF4-FFF2-40B4-BE49-F238E27FC236}">
              <a16:creationId xmlns:a16="http://schemas.microsoft.com/office/drawing/2014/main" id="{A5A9157B-BCF4-4704-A0E0-E579B814DE67}"/>
            </a:ext>
          </a:extLst>
        </xdr:cNvPr>
        <xdr:cNvSpPr/>
      </xdr:nvSpPr>
      <xdr:spPr>
        <a:xfrm>
          <a:off x="6315076" y="15354299"/>
          <a:ext cx="1733550" cy="371475"/>
        </a:xfrm>
        <a:prstGeom prst="borderCallout1">
          <a:avLst>
            <a:gd name="adj1" fmla="val 58751"/>
            <a:gd name="adj2" fmla="val 285"/>
            <a:gd name="adj3" fmla="val 288398"/>
            <a:gd name="adj4" fmla="val -3120"/>
          </a:avLst>
        </a:prstGeom>
        <a:ln w="12700">
          <a:tailEnd type="triangle"/>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lang="en-US" sz="900" baseline="0"/>
            <a:t>Days Until Next Possible Contract Expiration</a:t>
          </a:r>
          <a:endParaRPr lang="en-US" sz="900"/>
        </a:p>
        <a:p>
          <a:pPr algn="l"/>
          <a:endParaRPr lang="en-US" sz="900"/>
        </a:p>
      </xdr:txBody>
    </xdr:sp>
    <xdr:clientData/>
  </xdr:twoCellAnchor>
  <xdr:twoCellAnchor>
    <xdr:from>
      <xdr:col>2</xdr:col>
      <xdr:colOff>581025</xdr:colOff>
      <xdr:row>89</xdr:row>
      <xdr:rowOff>19050</xdr:rowOff>
    </xdr:from>
    <xdr:to>
      <xdr:col>3</xdr:col>
      <xdr:colOff>590550</xdr:colOff>
      <xdr:row>94</xdr:row>
      <xdr:rowOff>19050</xdr:rowOff>
    </xdr:to>
    <xdr:sp macro="" textlink="">
      <xdr:nvSpPr>
        <xdr:cNvPr id="38" name="TextBox 37">
          <a:extLst>
            <a:ext uri="{FF2B5EF4-FFF2-40B4-BE49-F238E27FC236}">
              <a16:creationId xmlns:a16="http://schemas.microsoft.com/office/drawing/2014/main" id="{4FAA61E0-64A2-AA77-5F82-F90780764DE7}"/>
            </a:ext>
          </a:extLst>
        </xdr:cNvPr>
        <xdr:cNvSpPr txBox="1"/>
      </xdr:nvSpPr>
      <xdr:spPr>
        <a:xfrm>
          <a:off x="1590675" y="21955125"/>
          <a:ext cx="5943600" cy="904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Check values used to confirm that Delivery</a:t>
          </a:r>
          <a:r>
            <a:rPr lang="en-US" sz="1100" baseline="0"/>
            <a:t> quantities in Column F equal Shipper contract capacity.  Note that current FT contracts provision for up to 150% of delivery capacity at any single delivery point.  However, Shipper's MDQ may not exceed Contract MDQ.</a:t>
          </a:r>
        </a:p>
        <a:p>
          <a:endParaRPr lang="en-US" sz="1100"/>
        </a:p>
      </xdr:txBody>
    </xdr:sp>
    <xdr:clientData/>
  </xdr:twoCellAnchor>
  <xdr:twoCellAnchor>
    <xdr:from>
      <xdr:col>2</xdr:col>
      <xdr:colOff>3476625</xdr:colOff>
      <xdr:row>83</xdr:row>
      <xdr:rowOff>76200</xdr:rowOff>
    </xdr:from>
    <xdr:to>
      <xdr:col>2</xdr:col>
      <xdr:colOff>5181600</xdr:colOff>
      <xdr:row>88</xdr:row>
      <xdr:rowOff>161925</xdr:rowOff>
    </xdr:to>
    <xdr:cxnSp macro="">
      <xdr:nvCxnSpPr>
        <xdr:cNvPr id="39" name="Straight Arrow Connector 38">
          <a:extLst>
            <a:ext uri="{FF2B5EF4-FFF2-40B4-BE49-F238E27FC236}">
              <a16:creationId xmlns:a16="http://schemas.microsoft.com/office/drawing/2014/main" id="{684E2738-466E-4321-92F2-BB64717CAAAE}"/>
            </a:ext>
          </a:extLst>
        </xdr:cNvPr>
        <xdr:cNvCxnSpPr/>
      </xdr:nvCxnSpPr>
      <xdr:spPr>
        <a:xfrm flipH="1" flipV="1">
          <a:off x="4486275" y="16868775"/>
          <a:ext cx="1704975" cy="99060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1038225</xdr:colOff>
      <xdr:row>56</xdr:row>
      <xdr:rowOff>104775</xdr:rowOff>
    </xdr:from>
    <xdr:to>
      <xdr:col>8</xdr:col>
      <xdr:colOff>104775</xdr:colOff>
      <xdr:row>80</xdr:row>
      <xdr:rowOff>28575</xdr:rowOff>
    </xdr:to>
    <xdr:sp macro="" textlink="">
      <xdr:nvSpPr>
        <xdr:cNvPr id="46" name="Rectangle 45">
          <a:extLst>
            <a:ext uri="{FF2B5EF4-FFF2-40B4-BE49-F238E27FC236}">
              <a16:creationId xmlns:a16="http://schemas.microsoft.com/office/drawing/2014/main" id="{93C2FF6E-8AE1-FD45-C345-04E4CDC304BC}"/>
            </a:ext>
          </a:extLst>
        </xdr:cNvPr>
        <xdr:cNvSpPr/>
      </xdr:nvSpPr>
      <xdr:spPr>
        <a:xfrm>
          <a:off x="10039350" y="11963400"/>
          <a:ext cx="5667375" cy="4314825"/>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6</xdr:col>
      <xdr:colOff>1095375</xdr:colOff>
      <xdr:row>56</xdr:row>
      <xdr:rowOff>133349</xdr:rowOff>
    </xdr:from>
    <xdr:to>
      <xdr:col>7</xdr:col>
      <xdr:colOff>619125</xdr:colOff>
      <xdr:row>57</xdr:row>
      <xdr:rowOff>171449</xdr:rowOff>
    </xdr:to>
    <xdr:sp macro="" textlink="">
      <xdr:nvSpPr>
        <xdr:cNvPr id="47" name="TextBox 46">
          <a:extLst>
            <a:ext uri="{FF2B5EF4-FFF2-40B4-BE49-F238E27FC236}">
              <a16:creationId xmlns:a16="http://schemas.microsoft.com/office/drawing/2014/main" id="{F97F9C19-0710-5C06-B130-3591529AADCF}"/>
            </a:ext>
          </a:extLst>
        </xdr:cNvPr>
        <xdr:cNvSpPr txBox="1"/>
      </xdr:nvSpPr>
      <xdr:spPr>
        <a:xfrm>
          <a:off x="10096500" y="11991974"/>
          <a:ext cx="5438775"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100" b="1"/>
            <a:t>Shipper</a:t>
          </a:r>
          <a:r>
            <a:rPr lang="en-US" sz="1100" b="1" baseline="0"/>
            <a:t> Header Record</a:t>
          </a:r>
          <a:endParaRPr lang="en-US" sz="1100" b="1"/>
        </a:p>
      </xdr:txBody>
    </xdr:sp>
    <xdr:clientData/>
  </xdr:twoCellAnchor>
  <xdr:twoCellAnchor>
    <xdr:from>
      <xdr:col>4</xdr:col>
      <xdr:colOff>571500</xdr:colOff>
      <xdr:row>84</xdr:row>
      <xdr:rowOff>0</xdr:rowOff>
    </xdr:from>
    <xdr:to>
      <xdr:col>6</xdr:col>
      <xdr:colOff>904875</xdr:colOff>
      <xdr:row>89</xdr:row>
      <xdr:rowOff>85725</xdr:rowOff>
    </xdr:to>
    <xdr:cxnSp macro="">
      <xdr:nvCxnSpPr>
        <xdr:cNvPr id="48" name="Straight Arrow Connector 47">
          <a:extLst>
            <a:ext uri="{FF2B5EF4-FFF2-40B4-BE49-F238E27FC236}">
              <a16:creationId xmlns:a16="http://schemas.microsoft.com/office/drawing/2014/main" id="{41D9D186-1428-4035-A6F5-D4B1C532727F}"/>
            </a:ext>
          </a:extLst>
        </xdr:cNvPr>
        <xdr:cNvCxnSpPr/>
      </xdr:nvCxnSpPr>
      <xdr:spPr>
        <a:xfrm flipH="1" flipV="1">
          <a:off x="8201025" y="16973550"/>
          <a:ext cx="1704975" cy="99060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895350</xdr:colOff>
      <xdr:row>81</xdr:row>
      <xdr:rowOff>0</xdr:rowOff>
    </xdr:from>
    <xdr:to>
      <xdr:col>8</xdr:col>
      <xdr:colOff>276225</xdr:colOff>
      <xdr:row>103</xdr:row>
      <xdr:rowOff>123825</xdr:rowOff>
    </xdr:to>
    <xdr:sp macro="" textlink="">
      <xdr:nvSpPr>
        <xdr:cNvPr id="49" name="Rectangle 48">
          <a:extLst>
            <a:ext uri="{FF2B5EF4-FFF2-40B4-BE49-F238E27FC236}">
              <a16:creationId xmlns:a16="http://schemas.microsoft.com/office/drawing/2014/main" id="{A7FECA13-829E-96A5-DD69-7426A0170DEF}"/>
            </a:ext>
          </a:extLst>
        </xdr:cNvPr>
        <xdr:cNvSpPr/>
      </xdr:nvSpPr>
      <xdr:spPr>
        <a:xfrm>
          <a:off x="9896475" y="16430625"/>
          <a:ext cx="5981700" cy="4105275"/>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6</xdr:col>
      <xdr:colOff>1009650</xdr:colOff>
      <xdr:row>81</xdr:row>
      <xdr:rowOff>66674</xdr:rowOff>
    </xdr:from>
    <xdr:to>
      <xdr:col>7</xdr:col>
      <xdr:colOff>533400</xdr:colOff>
      <xdr:row>82</xdr:row>
      <xdr:rowOff>104774</xdr:rowOff>
    </xdr:to>
    <xdr:sp macro="" textlink="">
      <xdr:nvSpPr>
        <xdr:cNvPr id="51" name="TextBox 50">
          <a:extLst>
            <a:ext uri="{FF2B5EF4-FFF2-40B4-BE49-F238E27FC236}">
              <a16:creationId xmlns:a16="http://schemas.microsoft.com/office/drawing/2014/main" id="{298468A2-C83E-4256-875F-CC5301F98568}"/>
            </a:ext>
          </a:extLst>
        </xdr:cNvPr>
        <xdr:cNvSpPr txBox="1"/>
      </xdr:nvSpPr>
      <xdr:spPr>
        <a:xfrm>
          <a:off x="10010775" y="16497299"/>
          <a:ext cx="5438775"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100" b="1"/>
            <a:t>Shipper</a:t>
          </a:r>
          <a:r>
            <a:rPr lang="en-US" sz="1100" b="1" baseline="0"/>
            <a:t> Detail Record</a:t>
          </a:r>
          <a:endParaRPr lang="en-US" sz="1100" b="1"/>
        </a:p>
      </xdr:txBody>
    </xdr:sp>
    <xdr:clientData/>
  </xdr:twoCellAnchor>
  <xdr:twoCellAnchor>
    <xdr:from>
      <xdr:col>1</xdr:col>
      <xdr:colOff>95250</xdr:colOff>
      <xdr:row>66</xdr:row>
      <xdr:rowOff>9525</xdr:rowOff>
    </xdr:from>
    <xdr:to>
      <xdr:col>1</xdr:col>
      <xdr:colOff>400050</xdr:colOff>
      <xdr:row>66</xdr:row>
      <xdr:rowOff>9525</xdr:rowOff>
    </xdr:to>
    <xdr:cxnSp macro="">
      <xdr:nvCxnSpPr>
        <xdr:cNvPr id="54" name="Straight Connector 53">
          <a:extLst>
            <a:ext uri="{FF2B5EF4-FFF2-40B4-BE49-F238E27FC236}">
              <a16:creationId xmlns:a16="http://schemas.microsoft.com/office/drawing/2014/main" id="{37F08B6C-2F97-4622-8F8D-87277CB5C74F}"/>
            </a:ext>
          </a:extLst>
        </xdr:cNvPr>
        <xdr:cNvCxnSpPr/>
      </xdr:nvCxnSpPr>
      <xdr:spPr>
        <a:xfrm flipH="1">
          <a:off x="600075" y="13725525"/>
          <a:ext cx="304800" cy="0"/>
        </a:xfrm>
        <a:prstGeom prst="line">
          <a:avLst/>
        </a:prstGeom>
        <a:ln w="15875">
          <a:solidFill>
            <a:schemeClr val="tx1"/>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215866</xdr:colOff>
      <xdr:row>59</xdr:row>
      <xdr:rowOff>76200</xdr:rowOff>
    </xdr:from>
    <xdr:to>
      <xdr:col>1</xdr:col>
      <xdr:colOff>255698</xdr:colOff>
      <xdr:row>80</xdr:row>
      <xdr:rowOff>0</xdr:rowOff>
    </xdr:to>
    <xdr:cxnSp macro="">
      <xdr:nvCxnSpPr>
        <xdr:cNvPr id="58" name="Straight Connector 57">
          <a:extLst>
            <a:ext uri="{FF2B5EF4-FFF2-40B4-BE49-F238E27FC236}">
              <a16:creationId xmlns:a16="http://schemas.microsoft.com/office/drawing/2014/main" id="{756A99F5-8014-4AC1-BE67-FCCEC7279998}"/>
            </a:ext>
          </a:extLst>
        </xdr:cNvPr>
        <xdr:cNvCxnSpPr/>
      </xdr:nvCxnSpPr>
      <xdr:spPr>
        <a:xfrm flipH="1">
          <a:off x="720691" y="12525375"/>
          <a:ext cx="39832" cy="3724275"/>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38100</xdr:colOff>
      <xdr:row>80</xdr:row>
      <xdr:rowOff>0</xdr:rowOff>
    </xdr:from>
    <xdr:to>
      <xdr:col>1</xdr:col>
      <xdr:colOff>342900</xdr:colOff>
      <xdr:row>80</xdr:row>
      <xdr:rowOff>0</xdr:rowOff>
    </xdr:to>
    <xdr:cxnSp macro="">
      <xdr:nvCxnSpPr>
        <xdr:cNvPr id="59" name="Straight Connector 58">
          <a:extLst>
            <a:ext uri="{FF2B5EF4-FFF2-40B4-BE49-F238E27FC236}">
              <a16:creationId xmlns:a16="http://schemas.microsoft.com/office/drawing/2014/main" id="{8540452B-C7EB-4C80-9416-7C9E32C580D1}"/>
            </a:ext>
          </a:extLst>
        </xdr:cNvPr>
        <xdr:cNvCxnSpPr/>
      </xdr:nvCxnSpPr>
      <xdr:spPr>
        <a:xfrm flipH="1">
          <a:off x="542925" y="16249650"/>
          <a:ext cx="304800" cy="0"/>
        </a:xfrm>
        <a:prstGeom prst="line">
          <a:avLst/>
        </a:prstGeom>
        <a:ln w="15875">
          <a:solidFill>
            <a:schemeClr val="tx1"/>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66675</xdr:colOff>
      <xdr:row>72</xdr:row>
      <xdr:rowOff>38100</xdr:rowOff>
    </xdr:from>
    <xdr:to>
      <xdr:col>1</xdr:col>
      <xdr:colOff>371475</xdr:colOff>
      <xdr:row>72</xdr:row>
      <xdr:rowOff>38100</xdr:rowOff>
    </xdr:to>
    <xdr:cxnSp macro="">
      <xdr:nvCxnSpPr>
        <xdr:cNvPr id="60" name="Straight Connector 59">
          <a:extLst>
            <a:ext uri="{FF2B5EF4-FFF2-40B4-BE49-F238E27FC236}">
              <a16:creationId xmlns:a16="http://schemas.microsoft.com/office/drawing/2014/main" id="{E91B115F-5F7D-4EE4-B2F8-D6A642E386F6}"/>
            </a:ext>
          </a:extLst>
        </xdr:cNvPr>
        <xdr:cNvCxnSpPr/>
      </xdr:nvCxnSpPr>
      <xdr:spPr>
        <a:xfrm flipH="1">
          <a:off x="571500" y="14839950"/>
          <a:ext cx="304800" cy="0"/>
        </a:xfrm>
        <a:prstGeom prst="line">
          <a:avLst/>
        </a:prstGeom>
        <a:ln w="15875">
          <a:solidFill>
            <a:schemeClr val="tx1"/>
          </a:solidFill>
        </a:ln>
      </xdr:spPr>
      <xdr:style>
        <a:lnRef idx="1">
          <a:schemeClr val="dk1"/>
        </a:lnRef>
        <a:fillRef idx="0">
          <a:schemeClr val="dk1"/>
        </a:fillRef>
        <a:effectRef idx="0">
          <a:schemeClr val="dk1"/>
        </a:effectRef>
        <a:fontRef idx="minor">
          <a:schemeClr val="tx1"/>
        </a:fontRef>
      </xdr:style>
    </xdr:cxnSp>
    <xdr:clientData/>
  </xdr:twoCellAnchor>
  <xdr:twoCellAnchor editAs="oneCell">
    <xdr:from>
      <xdr:col>1</xdr:col>
      <xdr:colOff>495301</xdr:colOff>
      <xdr:row>97</xdr:row>
      <xdr:rowOff>123825</xdr:rowOff>
    </xdr:from>
    <xdr:to>
      <xdr:col>4</xdr:col>
      <xdr:colOff>609601</xdr:colOff>
      <xdr:row>119</xdr:row>
      <xdr:rowOff>154902</xdr:rowOff>
    </xdr:to>
    <xdr:pic>
      <xdr:nvPicPr>
        <xdr:cNvPr id="3" name="Picture 2">
          <a:extLst>
            <a:ext uri="{FF2B5EF4-FFF2-40B4-BE49-F238E27FC236}">
              <a16:creationId xmlns:a16="http://schemas.microsoft.com/office/drawing/2014/main" id="{13CEF7DC-A0C4-8DDC-C842-41169383192F}"/>
            </a:ext>
          </a:extLst>
        </xdr:cNvPr>
        <xdr:cNvPicPr>
          <a:picLocks noChangeAspect="1"/>
        </xdr:cNvPicPr>
      </xdr:nvPicPr>
      <xdr:blipFill>
        <a:blip xmlns:r="http://schemas.openxmlformats.org/officeDocument/2006/relationships" r:embed="rId7"/>
        <a:stretch>
          <a:fillRect/>
        </a:stretch>
      </xdr:blipFill>
      <xdr:spPr>
        <a:xfrm>
          <a:off x="1000126" y="19459575"/>
          <a:ext cx="7239000" cy="4012527"/>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s://www.gasnom.com/ip/goldenpass/admin/ioc.cfm" TargetMode="External"/><Relationship Id="rId1" Type="http://schemas.openxmlformats.org/officeDocument/2006/relationships/hyperlink" Target="https://www.ferc.gov/sites/default/files/2020-05/elec-inst_2.pdf" TargetMode="External"/><Relationship Id="rId4"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2732EB-6AFC-447F-B327-FD502CF98A6F}">
  <dimension ref="A1:O49"/>
  <sheetViews>
    <sheetView workbookViewId="0">
      <selection activeCell="G1" sqref="G1"/>
    </sheetView>
  </sheetViews>
  <sheetFormatPr defaultRowHeight="14.25" x14ac:dyDescent="0.2"/>
  <cols>
    <col min="1" max="1" width="2.125" bestFit="1" customWidth="1"/>
    <col min="2" max="2" width="32" bestFit="1" customWidth="1"/>
    <col min="3" max="3" width="14" bestFit="1" customWidth="1"/>
    <col min="4" max="4" width="9.875" bestFit="1" customWidth="1"/>
    <col min="5" max="5" width="7.875" bestFit="1" customWidth="1"/>
    <col min="6" max="6" width="14.5" bestFit="1" customWidth="1"/>
    <col min="7" max="7" width="13.75" bestFit="1" customWidth="1"/>
    <col min="8" max="8" width="12.625" bestFit="1" customWidth="1"/>
    <col min="9" max="9" width="24.625" bestFit="1" customWidth="1"/>
    <col min="10" max="10" width="2.125" bestFit="1" customWidth="1"/>
    <col min="11" max="11" width="7.875" bestFit="1" customWidth="1"/>
    <col min="12" max="12" width="1.875" bestFit="1" customWidth="1"/>
    <col min="15" max="15" width="52.375" customWidth="1"/>
  </cols>
  <sheetData>
    <row r="1" spans="1:15" s="53" customFormat="1" x14ac:dyDescent="0.2">
      <c r="A1" s="53" t="s">
        <v>0</v>
      </c>
      <c r="B1" s="53" t="s">
        <v>1</v>
      </c>
      <c r="C1" s="53" t="s">
        <v>62</v>
      </c>
      <c r="D1" s="54">
        <v>45659</v>
      </c>
      <c r="E1" s="53" t="s">
        <v>2</v>
      </c>
      <c r="F1" s="54">
        <v>45658</v>
      </c>
      <c r="G1" s="53" t="s">
        <v>3</v>
      </c>
      <c r="I1" s="53" t="s">
        <v>121</v>
      </c>
      <c r="N1" s="53" t="s">
        <v>27</v>
      </c>
      <c r="O1" s="55" t="s">
        <v>30</v>
      </c>
    </row>
    <row r="2" spans="1:15" s="53" customFormat="1" ht="15" x14ac:dyDescent="0.25">
      <c r="A2" s="53" t="s">
        <v>4</v>
      </c>
      <c r="B2" s="53" t="s">
        <v>5</v>
      </c>
      <c r="C2" s="53">
        <v>1368265</v>
      </c>
      <c r="D2" s="53" t="s">
        <v>9</v>
      </c>
      <c r="E2" s="53" t="s">
        <v>7</v>
      </c>
      <c r="F2" s="53" t="s">
        <v>8</v>
      </c>
      <c r="G2" s="56">
        <v>40672</v>
      </c>
      <c r="H2" s="56">
        <v>49804</v>
      </c>
      <c r="I2" s="55">
        <f>N2</f>
        <v>4146</v>
      </c>
      <c r="J2" s="53" t="s">
        <v>9</v>
      </c>
      <c r="K2" s="53">
        <v>812300</v>
      </c>
      <c r="L2" s="53">
        <v>0</v>
      </c>
      <c r="N2" s="57">
        <f>H2-$F$1</f>
        <v>4146</v>
      </c>
      <c r="O2" s="53" t="s">
        <v>29</v>
      </c>
    </row>
    <row r="3" spans="1:15" s="53" customFormat="1" x14ac:dyDescent="0.2">
      <c r="A3" s="53" t="s">
        <v>10</v>
      </c>
      <c r="B3" s="53" t="s">
        <v>11</v>
      </c>
      <c r="C3" s="53" t="s">
        <v>12</v>
      </c>
      <c r="D3" s="53">
        <v>95</v>
      </c>
      <c r="E3" s="53">
        <v>1097217</v>
      </c>
      <c r="F3">
        <v>812300</v>
      </c>
      <c r="G3" s="53">
        <v>0</v>
      </c>
      <c r="H3" s="53">
        <v>0</v>
      </c>
    </row>
    <row r="4" spans="1:15" s="53" customFormat="1" x14ac:dyDescent="0.2">
      <c r="A4" s="53" t="s">
        <v>10</v>
      </c>
      <c r="B4" s="53" t="s">
        <v>13</v>
      </c>
      <c r="C4" s="53" t="s">
        <v>14</v>
      </c>
      <c r="D4" s="53">
        <v>95</v>
      </c>
      <c r="E4" s="53">
        <v>746935</v>
      </c>
      <c r="F4" s="58">
        <v>82217</v>
      </c>
      <c r="G4" s="53">
        <v>0</v>
      </c>
      <c r="H4" s="53">
        <v>0</v>
      </c>
    </row>
    <row r="5" spans="1:15" s="48" customFormat="1" x14ac:dyDescent="0.2">
      <c r="A5" s="48" t="s">
        <v>10</v>
      </c>
      <c r="B5" s="48" t="s">
        <v>13</v>
      </c>
      <c r="C5" s="48" t="s">
        <v>15</v>
      </c>
      <c r="D5" s="48">
        <v>95</v>
      </c>
      <c r="E5" s="48">
        <v>805557</v>
      </c>
      <c r="F5" s="49">
        <v>198717</v>
      </c>
      <c r="G5" s="48">
        <v>0</v>
      </c>
      <c r="H5" s="48">
        <v>0</v>
      </c>
    </row>
    <row r="6" spans="1:15" s="48" customFormat="1" x14ac:dyDescent="0.2">
      <c r="A6" s="48" t="s">
        <v>10</v>
      </c>
      <c r="B6" s="48" t="s">
        <v>13</v>
      </c>
      <c r="C6" s="48" t="s">
        <v>16</v>
      </c>
      <c r="D6" s="48">
        <v>95</v>
      </c>
      <c r="E6" s="48">
        <v>805559</v>
      </c>
      <c r="F6" s="49">
        <v>59615</v>
      </c>
      <c r="G6" s="48">
        <v>0</v>
      </c>
      <c r="H6" s="48">
        <v>0</v>
      </c>
    </row>
    <row r="7" spans="1:15" s="48" customFormat="1" x14ac:dyDescent="0.2">
      <c r="A7" s="48" t="s">
        <v>10</v>
      </c>
      <c r="B7" s="48" t="s">
        <v>13</v>
      </c>
      <c r="C7" s="48" t="s">
        <v>17</v>
      </c>
      <c r="D7" s="48">
        <v>95</v>
      </c>
      <c r="E7" s="48">
        <v>805561</v>
      </c>
      <c r="F7" s="49">
        <v>79487</v>
      </c>
      <c r="G7" s="48">
        <v>0</v>
      </c>
      <c r="H7" s="48">
        <v>0</v>
      </c>
    </row>
    <row r="8" spans="1:15" s="48" customFormat="1" x14ac:dyDescent="0.2">
      <c r="A8" s="48" t="s">
        <v>10</v>
      </c>
      <c r="B8" s="48" t="s">
        <v>13</v>
      </c>
      <c r="C8" s="48" t="s">
        <v>18</v>
      </c>
      <c r="D8" s="48">
        <v>95</v>
      </c>
      <c r="E8" s="48">
        <v>805464</v>
      </c>
      <c r="F8" s="49">
        <v>178846</v>
      </c>
      <c r="G8" s="48">
        <v>0</v>
      </c>
      <c r="H8" s="48">
        <v>0</v>
      </c>
    </row>
    <row r="9" spans="1:15" s="48" customFormat="1" x14ac:dyDescent="0.2">
      <c r="A9" s="48" t="s">
        <v>10</v>
      </c>
      <c r="B9" s="48" t="s">
        <v>13</v>
      </c>
      <c r="C9" s="48" t="s">
        <v>19</v>
      </c>
      <c r="D9" s="48">
        <v>95</v>
      </c>
      <c r="E9" s="48">
        <v>805475</v>
      </c>
      <c r="F9" s="49">
        <v>197320</v>
      </c>
      <c r="G9" s="48">
        <v>0</v>
      </c>
      <c r="H9" s="48">
        <v>0</v>
      </c>
    </row>
    <row r="10" spans="1:15" s="48" customFormat="1" x14ac:dyDescent="0.2">
      <c r="A10" s="48" t="s">
        <v>10</v>
      </c>
      <c r="B10" s="48" t="s">
        <v>13</v>
      </c>
      <c r="C10" s="48" t="s">
        <v>20</v>
      </c>
      <c r="D10" s="48">
        <v>95</v>
      </c>
      <c r="E10" s="48">
        <v>805462</v>
      </c>
      <c r="F10" s="49">
        <v>197320</v>
      </c>
      <c r="G10" s="48">
        <v>0</v>
      </c>
      <c r="H10" s="48">
        <v>0</v>
      </c>
    </row>
    <row r="11" spans="1:15" s="48" customFormat="1" x14ac:dyDescent="0.2">
      <c r="A11" s="48" t="s">
        <v>10</v>
      </c>
      <c r="B11" s="48" t="s">
        <v>13</v>
      </c>
      <c r="C11" s="48" t="s">
        <v>21</v>
      </c>
      <c r="D11" s="48">
        <v>95</v>
      </c>
      <c r="E11" s="48">
        <v>805461</v>
      </c>
      <c r="F11" s="49">
        <v>224616</v>
      </c>
      <c r="G11" s="48">
        <v>0</v>
      </c>
      <c r="H11" s="48">
        <v>0</v>
      </c>
    </row>
    <row r="12" spans="1:15" s="48" customFormat="1" x14ac:dyDescent="0.2">
      <c r="A12" s="48" t="s">
        <v>10</v>
      </c>
      <c r="B12" s="48" t="s">
        <v>13</v>
      </c>
      <c r="C12" s="48" t="s">
        <v>22</v>
      </c>
      <c r="D12" s="48">
        <v>95</v>
      </c>
      <c r="E12" s="48">
        <v>805458</v>
      </c>
      <c r="F12" s="49">
        <v>312</v>
      </c>
      <c r="G12" s="48">
        <v>0</v>
      </c>
      <c r="H12" s="48">
        <v>0</v>
      </c>
    </row>
    <row r="13" spans="1:15" s="48" customFormat="1" ht="15" x14ac:dyDescent="0.25">
      <c r="A13" s="48" t="s">
        <v>4</v>
      </c>
      <c r="B13" s="48" t="s">
        <v>23</v>
      </c>
      <c r="C13" s="48">
        <v>809644664</v>
      </c>
      <c r="D13" s="48" t="s">
        <v>6</v>
      </c>
      <c r="E13" s="48" t="s">
        <v>7</v>
      </c>
      <c r="F13" s="48" t="s">
        <v>24</v>
      </c>
      <c r="G13" s="50">
        <v>40616</v>
      </c>
      <c r="H13" s="50">
        <v>49748</v>
      </c>
      <c r="I13" s="55">
        <f>N13</f>
        <v>4090</v>
      </c>
      <c r="J13" s="48" t="s">
        <v>9</v>
      </c>
      <c r="K13" s="48">
        <v>636610</v>
      </c>
      <c r="L13" s="48">
        <v>0</v>
      </c>
      <c r="N13" s="51">
        <f>H13-$F$1</f>
        <v>4090</v>
      </c>
      <c r="O13" s="48" t="s">
        <v>28</v>
      </c>
    </row>
    <row r="14" spans="1:15" s="48" customFormat="1" x14ac:dyDescent="0.2">
      <c r="A14" s="48" t="s">
        <v>10</v>
      </c>
      <c r="B14" s="48" t="s">
        <v>11</v>
      </c>
      <c r="C14" s="48" t="s">
        <v>12</v>
      </c>
      <c r="D14" s="48">
        <v>95</v>
      </c>
      <c r="E14" s="48">
        <v>1097217</v>
      </c>
      <c r="F14" s="53">
        <v>0</v>
      </c>
      <c r="G14" s="48">
        <v>0</v>
      </c>
      <c r="H14" s="48">
        <v>0</v>
      </c>
    </row>
    <row r="15" spans="1:15" s="48" customFormat="1" x14ac:dyDescent="0.2">
      <c r="A15" s="48" t="s">
        <v>10</v>
      </c>
      <c r="B15" s="48" t="s">
        <v>11</v>
      </c>
      <c r="C15" s="48" t="s">
        <v>148</v>
      </c>
      <c r="D15" s="48">
        <v>95</v>
      </c>
      <c r="E15" s="48">
        <v>805469</v>
      </c>
      <c r="F15">
        <v>636610</v>
      </c>
      <c r="G15" s="48">
        <v>0</v>
      </c>
      <c r="H15" s="48">
        <v>0</v>
      </c>
    </row>
    <row r="16" spans="1:15" s="48" customFormat="1" x14ac:dyDescent="0.2">
      <c r="A16" s="48" t="s">
        <v>10</v>
      </c>
      <c r="B16" s="48" t="s">
        <v>13</v>
      </c>
      <c r="C16" s="48" t="s">
        <v>14</v>
      </c>
      <c r="D16" s="48">
        <v>95</v>
      </c>
      <c r="E16" s="48">
        <v>746935</v>
      </c>
      <c r="F16" s="49">
        <v>64434</v>
      </c>
      <c r="G16" s="48">
        <v>0</v>
      </c>
      <c r="H16" s="48">
        <v>0</v>
      </c>
    </row>
    <row r="17" spans="1:15" s="48" customFormat="1" x14ac:dyDescent="0.2">
      <c r="A17" s="48" t="s">
        <v>10</v>
      </c>
      <c r="B17" s="48" t="s">
        <v>13</v>
      </c>
      <c r="C17" s="48" t="s">
        <v>15</v>
      </c>
      <c r="D17" s="48">
        <v>95</v>
      </c>
      <c r="E17" s="48">
        <v>805557</v>
      </c>
      <c r="F17" s="49">
        <v>0</v>
      </c>
      <c r="G17" s="48">
        <v>0</v>
      </c>
      <c r="H17" s="48">
        <v>0</v>
      </c>
    </row>
    <row r="18" spans="1:15" s="48" customFormat="1" x14ac:dyDescent="0.2">
      <c r="A18" s="48" t="s">
        <v>10</v>
      </c>
      <c r="B18" s="48" t="s">
        <v>13</v>
      </c>
      <c r="C18" s="48" t="s">
        <v>16</v>
      </c>
      <c r="D18" s="48">
        <v>95</v>
      </c>
      <c r="E18" s="48">
        <v>805559</v>
      </c>
      <c r="F18" s="49">
        <v>46721</v>
      </c>
      <c r="G18" s="48">
        <v>0</v>
      </c>
      <c r="H18" s="48">
        <v>0</v>
      </c>
    </row>
    <row r="19" spans="1:15" s="48" customFormat="1" x14ac:dyDescent="0.2">
      <c r="A19" s="48" t="s">
        <v>10</v>
      </c>
      <c r="B19" s="48" t="s">
        <v>13</v>
      </c>
      <c r="C19" s="48" t="s">
        <v>17</v>
      </c>
      <c r="D19" s="48">
        <v>95</v>
      </c>
      <c r="E19" s="48">
        <v>805561</v>
      </c>
      <c r="F19" s="49">
        <v>62295</v>
      </c>
      <c r="G19" s="48">
        <v>0</v>
      </c>
      <c r="H19" s="48">
        <v>0</v>
      </c>
    </row>
    <row r="20" spans="1:15" s="48" customFormat="1" x14ac:dyDescent="0.2">
      <c r="A20" s="48" t="s">
        <v>10</v>
      </c>
      <c r="B20" s="48" t="s">
        <v>13</v>
      </c>
      <c r="C20" s="48" t="s">
        <v>18</v>
      </c>
      <c r="D20" s="48">
        <v>95</v>
      </c>
      <c r="E20" s="48">
        <v>805464</v>
      </c>
      <c r="F20" s="49">
        <v>140164</v>
      </c>
      <c r="G20" s="48">
        <v>0</v>
      </c>
      <c r="H20" s="48">
        <v>0</v>
      </c>
    </row>
    <row r="21" spans="1:15" s="48" customFormat="1" x14ac:dyDescent="0.2">
      <c r="A21" s="48" t="s">
        <v>10</v>
      </c>
      <c r="B21" s="48" t="s">
        <v>13</v>
      </c>
      <c r="C21" s="48" t="s">
        <v>19</v>
      </c>
      <c r="D21" s="48">
        <v>95</v>
      </c>
      <c r="E21" s="48">
        <v>805475</v>
      </c>
      <c r="F21" s="49">
        <v>154642</v>
      </c>
      <c r="G21" s="48">
        <v>0</v>
      </c>
      <c r="H21" s="48">
        <v>0</v>
      </c>
    </row>
    <row r="22" spans="1:15" s="48" customFormat="1" x14ac:dyDescent="0.2">
      <c r="A22" s="48" t="s">
        <v>10</v>
      </c>
      <c r="B22" s="48" t="s">
        <v>13</v>
      </c>
      <c r="C22" s="48" t="s">
        <v>20</v>
      </c>
      <c r="D22" s="48">
        <v>95</v>
      </c>
      <c r="E22" s="48">
        <v>805462</v>
      </c>
      <c r="F22" s="49">
        <v>154642</v>
      </c>
      <c r="G22" s="48">
        <v>0</v>
      </c>
      <c r="H22" s="48">
        <v>0</v>
      </c>
    </row>
    <row r="23" spans="1:15" s="48" customFormat="1" x14ac:dyDescent="0.2">
      <c r="A23" s="48" t="s">
        <v>10</v>
      </c>
      <c r="B23" s="48" t="s">
        <v>13</v>
      </c>
      <c r="C23" s="48" t="s">
        <v>21</v>
      </c>
      <c r="D23" s="48">
        <v>95</v>
      </c>
      <c r="E23" s="48">
        <v>805461</v>
      </c>
      <c r="F23" s="49">
        <v>176034</v>
      </c>
      <c r="G23" s="48">
        <v>0</v>
      </c>
      <c r="H23" s="48">
        <v>0</v>
      </c>
    </row>
    <row r="24" spans="1:15" s="48" customFormat="1" x14ac:dyDescent="0.2">
      <c r="A24" s="48" t="s">
        <v>10</v>
      </c>
      <c r="B24" s="48" t="s">
        <v>13</v>
      </c>
      <c r="C24" s="48" t="s">
        <v>22</v>
      </c>
      <c r="D24" s="48">
        <v>95</v>
      </c>
      <c r="E24" s="48">
        <v>805458</v>
      </c>
      <c r="F24" s="49">
        <v>245</v>
      </c>
      <c r="G24" s="48">
        <v>0</v>
      </c>
      <c r="H24" s="48">
        <v>0</v>
      </c>
    </row>
    <row r="25" spans="1:15" s="48" customFormat="1" x14ac:dyDescent="0.2">
      <c r="A25" s="48" t="s">
        <v>10</v>
      </c>
      <c r="B25" s="48" t="s">
        <v>13</v>
      </c>
      <c r="C25" s="48" t="s">
        <v>12</v>
      </c>
      <c r="D25" s="48">
        <v>95</v>
      </c>
      <c r="E25" s="48">
        <v>1097217</v>
      </c>
      <c r="F25" s="53">
        <v>155738</v>
      </c>
      <c r="G25" s="48">
        <v>0</v>
      </c>
      <c r="H25" s="48">
        <v>0</v>
      </c>
    </row>
    <row r="26" spans="1:15" s="48" customFormat="1" ht="15" x14ac:dyDescent="0.25">
      <c r="A26" s="48" t="s">
        <v>4</v>
      </c>
      <c r="B26" s="48" t="s">
        <v>25</v>
      </c>
      <c r="C26" s="48">
        <v>1213214</v>
      </c>
      <c r="D26" s="48" t="s">
        <v>6</v>
      </c>
      <c r="E26" s="48" t="s">
        <v>7</v>
      </c>
      <c r="F26" s="48" t="s">
        <v>26</v>
      </c>
      <c r="G26" s="50">
        <v>40616</v>
      </c>
      <c r="H26" s="50">
        <v>49748</v>
      </c>
      <c r="I26" s="55">
        <f>N26</f>
        <v>4090</v>
      </c>
      <c r="J26" s="48" t="s">
        <v>9</v>
      </c>
      <c r="K26" s="48">
        <v>1152000</v>
      </c>
      <c r="L26" s="48">
        <v>0</v>
      </c>
      <c r="N26" s="51">
        <f>H26-$F$1</f>
        <v>4090</v>
      </c>
      <c r="O26" s="48" t="s">
        <v>28</v>
      </c>
    </row>
    <row r="27" spans="1:15" s="48" customFormat="1" x14ac:dyDescent="0.2">
      <c r="A27" s="48" t="s">
        <v>10</v>
      </c>
      <c r="B27" s="48" t="s">
        <v>11</v>
      </c>
      <c r="C27" s="48" t="s">
        <v>12</v>
      </c>
      <c r="D27" s="48">
        <v>95</v>
      </c>
      <c r="E27" s="48">
        <v>1097217</v>
      </c>
      <c r="F27">
        <v>1152000</v>
      </c>
      <c r="G27" s="48">
        <v>0</v>
      </c>
      <c r="H27" s="48">
        <v>0</v>
      </c>
    </row>
    <row r="28" spans="1:15" s="48" customFormat="1" x14ac:dyDescent="0.2">
      <c r="A28" s="48" t="s">
        <v>10</v>
      </c>
      <c r="B28" s="48" t="s">
        <v>13</v>
      </c>
      <c r="C28" s="48" t="s">
        <v>14</v>
      </c>
      <c r="D28" s="48">
        <v>95</v>
      </c>
      <c r="E28" s="48">
        <v>746935</v>
      </c>
      <c r="F28" s="49">
        <v>116599</v>
      </c>
      <c r="G28" s="48">
        <v>0</v>
      </c>
      <c r="H28" s="48">
        <v>0</v>
      </c>
    </row>
    <row r="29" spans="1:15" s="48" customFormat="1" x14ac:dyDescent="0.2">
      <c r="A29" s="48" t="s">
        <v>10</v>
      </c>
      <c r="B29" s="48" t="s">
        <v>13</v>
      </c>
      <c r="C29" s="48" t="s">
        <v>15</v>
      </c>
      <c r="D29" s="48">
        <v>95</v>
      </c>
      <c r="E29" s="48">
        <v>805557</v>
      </c>
      <c r="F29" s="49">
        <v>281820</v>
      </c>
      <c r="G29" s="48">
        <v>0</v>
      </c>
      <c r="H29" s="48">
        <v>0</v>
      </c>
    </row>
    <row r="30" spans="1:15" s="48" customFormat="1" x14ac:dyDescent="0.2">
      <c r="A30" s="48" t="s">
        <v>10</v>
      </c>
      <c r="B30" s="48" t="s">
        <v>13</v>
      </c>
      <c r="C30" s="48" t="s">
        <v>16</v>
      </c>
      <c r="D30" s="48">
        <v>95</v>
      </c>
      <c r="E30" s="48">
        <v>805559</v>
      </c>
      <c r="F30" s="49">
        <v>84546</v>
      </c>
      <c r="G30" s="48">
        <v>0</v>
      </c>
      <c r="H30" s="48">
        <v>0</v>
      </c>
    </row>
    <row r="31" spans="1:15" s="48" customFormat="1" x14ac:dyDescent="0.2">
      <c r="A31" s="48" t="s">
        <v>10</v>
      </c>
      <c r="B31" s="48" t="s">
        <v>13</v>
      </c>
      <c r="C31" s="48" t="s">
        <v>17</v>
      </c>
      <c r="D31" s="48">
        <v>95</v>
      </c>
      <c r="E31" s="48">
        <v>805561</v>
      </c>
      <c r="F31" s="49">
        <v>112728</v>
      </c>
      <c r="G31" s="48">
        <v>0</v>
      </c>
      <c r="H31" s="48">
        <v>0</v>
      </c>
    </row>
    <row r="32" spans="1:15" s="48" customFormat="1" x14ac:dyDescent="0.2">
      <c r="A32" s="48" t="s">
        <v>10</v>
      </c>
      <c r="B32" s="48" t="s">
        <v>13</v>
      </c>
      <c r="C32" s="48" t="s">
        <v>18</v>
      </c>
      <c r="D32" s="48">
        <v>95</v>
      </c>
      <c r="E32" s="48">
        <v>805464</v>
      </c>
      <c r="F32" s="49">
        <v>253638</v>
      </c>
      <c r="G32" s="48">
        <v>0</v>
      </c>
      <c r="H32" s="48">
        <v>0</v>
      </c>
    </row>
    <row r="33" spans="1:9" s="48" customFormat="1" x14ac:dyDescent="0.2">
      <c r="A33" s="48" t="s">
        <v>10</v>
      </c>
      <c r="B33" s="48" t="s">
        <v>13</v>
      </c>
      <c r="C33" s="48" t="s">
        <v>19</v>
      </c>
      <c r="D33" s="48">
        <v>95</v>
      </c>
      <c r="E33" s="48">
        <v>805475</v>
      </c>
      <c r="F33" s="49">
        <v>279838</v>
      </c>
      <c r="G33" s="48">
        <v>0</v>
      </c>
      <c r="H33" s="48">
        <v>0</v>
      </c>
    </row>
    <row r="34" spans="1:9" s="48" customFormat="1" x14ac:dyDescent="0.2">
      <c r="A34" s="48" t="s">
        <v>10</v>
      </c>
      <c r="B34" s="48" t="s">
        <v>13</v>
      </c>
      <c r="C34" s="48" t="s">
        <v>20</v>
      </c>
      <c r="D34" s="48">
        <v>95</v>
      </c>
      <c r="E34" s="48">
        <v>805462</v>
      </c>
      <c r="F34" s="49">
        <v>279838</v>
      </c>
      <c r="G34" s="48">
        <v>0</v>
      </c>
      <c r="H34" s="48">
        <v>0</v>
      </c>
    </row>
    <row r="35" spans="1:9" s="48" customFormat="1" x14ac:dyDescent="0.2">
      <c r="A35" s="48" t="s">
        <v>10</v>
      </c>
      <c r="B35" s="48" t="s">
        <v>13</v>
      </c>
      <c r="C35" s="48" t="s">
        <v>21</v>
      </c>
      <c r="D35" s="48">
        <v>95</v>
      </c>
      <c r="E35" s="48">
        <v>805461</v>
      </c>
      <c r="F35" s="49">
        <v>318549</v>
      </c>
      <c r="G35" s="48">
        <v>0</v>
      </c>
      <c r="H35" s="48">
        <v>0</v>
      </c>
    </row>
    <row r="36" spans="1:9" s="48" customFormat="1" x14ac:dyDescent="0.2">
      <c r="A36" s="48" t="s">
        <v>10</v>
      </c>
      <c r="B36" s="48" t="s">
        <v>13</v>
      </c>
      <c r="C36" s="48" t="s">
        <v>22</v>
      </c>
      <c r="D36" s="48">
        <v>95</v>
      </c>
      <c r="E36" s="48">
        <v>805458</v>
      </c>
      <c r="F36" s="49">
        <v>443</v>
      </c>
      <c r="G36" s="48">
        <v>0</v>
      </c>
      <c r="H36" s="48">
        <v>0</v>
      </c>
    </row>
    <row r="37" spans="1:9" s="48" customFormat="1" x14ac:dyDescent="0.2"/>
    <row r="38" spans="1:9" s="48" customFormat="1" x14ac:dyDescent="0.2"/>
    <row r="39" spans="1:9" s="48" customFormat="1" ht="15" x14ac:dyDescent="0.25">
      <c r="B39" s="52" t="s">
        <v>38</v>
      </c>
    </row>
    <row r="40" spans="1:9" x14ac:dyDescent="0.2">
      <c r="B40" t="s">
        <v>31</v>
      </c>
    </row>
    <row r="41" spans="1:9" x14ac:dyDescent="0.2">
      <c r="B41" t="s">
        <v>32</v>
      </c>
      <c r="F41" s="5">
        <f>SUM(F4:F12)</f>
        <v>1218450</v>
      </c>
      <c r="G41" s="47"/>
    </row>
    <row r="42" spans="1:9" x14ac:dyDescent="0.2">
      <c r="B42" t="s">
        <v>33</v>
      </c>
      <c r="F42" s="43">
        <f>SUM(F16:F25)</f>
        <v>954915</v>
      </c>
    </row>
    <row r="43" spans="1:9" ht="15" x14ac:dyDescent="0.25">
      <c r="B43" t="s">
        <v>34</v>
      </c>
      <c r="F43" s="43">
        <f>SUM(F28:F36)</f>
        <v>1727999</v>
      </c>
      <c r="H43" s="63" t="s">
        <v>38</v>
      </c>
      <c r="I43" s="43"/>
    </row>
    <row r="44" spans="1:9" x14ac:dyDescent="0.2">
      <c r="F44" s="6">
        <f>SUM(F41:F43)</f>
        <v>3901364</v>
      </c>
      <c r="G44" s="47"/>
      <c r="H44" s="47">
        <f>F44/1.5</f>
        <v>2600909.3333333335</v>
      </c>
    </row>
    <row r="46" spans="1:9" x14ac:dyDescent="0.2">
      <c r="B46" t="s">
        <v>35</v>
      </c>
      <c r="F46">
        <f>+F3</f>
        <v>812300</v>
      </c>
    </row>
    <row r="47" spans="1:9" x14ac:dyDescent="0.2">
      <c r="B47" t="s">
        <v>36</v>
      </c>
      <c r="F47">
        <f>+F14</f>
        <v>0</v>
      </c>
    </row>
    <row r="48" spans="1:9" x14ac:dyDescent="0.2">
      <c r="B48" t="s">
        <v>37</v>
      </c>
      <c r="F48">
        <f>+F27</f>
        <v>1152000</v>
      </c>
    </row>
    <row r="49" spans="5:6" ht="15" x14ac:dyDescent="0.25">
      <c r="E49" s="37"/>
      <c r="F49" s="6">
        <f>SUM(F46:F48)</f>
        <v>1964300</v>
      </c>
    </row>
  </sheetData>
  <pageMargins left="0.7" right="0.7" top="0.75" bottom="0.75" header="0.3" footer="0.3"/>
  <pageSetup orientation="portrait" r:id="rId1"/>
  <ignoredErrors>
    <ignoredError sqref="F41 F43" formulaRang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47"/>
  <sheetViews>
    <sheetView workbookViewId="0">
      <selection activeCell="F2" sqref="F2"/>
    </sheetView>
  </sheetViews>
  <sheetFormatPr defaultRowHeight="14.25" x14ac:dyDescent="0.2"/>
  <cols>
    <col min="1" max="1" width="2.125" bestFit="1" customWidth="1"/>
    <col min="2" max="2" width="32" bestFit="1" customWidth="1"/>
    <col min="3" max="3" width="14" bestFit="1" customWidth="1"/>
    <col min="4" max="4" width="9.875" bestFit="1" customWidth="1"/>
    <col min="5" max="5" width="7.875" bestFit="1" customWidth="1"/>
    <col min="6" max="6" width="14.5" bestFit="1" customWidth="1"/>
    <col min="7" max="8" width="9.875" bestFit="1" customWidth="1"/>
    <col min="9" max="9" width="24.625" bestFit="1" customWidth="1"/>
    <col min="10" max="10" width="2.125" bestFit="1" customWidth="1"/>
    <col min="11" max="11" width="7.875" bestFit="1" customWidth="1"/>
    <col min="12" max="12" width="1.875" bestFit="1" customWidth="1"/>
    <col min="15" max="15" width="52.375" customWidth="1"/>
  </cols>
  <sheetData>
    <row r="1" spans="1:15" x14ac:dyDescent="0.2">
      <c r="A1" t="s">
        <v>0</v>
      </c>
      <c r="B1" t="s">
        <v>1</v>
      </c>
      <c r="C1" t="s">
        <v>62</v>
      </c>
      <c r="D1" s="4">
        <f>'I2331604 150%'!D1</f>
        <v>45659</v>
      </c>
      <c r="E1" t="s">
        <v>2</v>
      </c>
      <c r="F1" s="4">
        <f>'I2331604 150%'!F1</f>
        <v>45658</v>
      </c>
      <c r="G1" t="s">
        <v>3</v>
      </c>
      <c r="I1" t="s">
        <v>121</v>
      </c>
      <c r="N1" t="s">
        <v>27</v>
      </c>
      <c r="O1" s="3" t="s">
        <v>30</v>
      </c>
    </row>
    <row r="2" spans="1:15" ht="15" x14ac:dyDescent="0.25">
      <c r="A2" t="s">
        <v>4</v>
      </c>
      <c r="B2" t="s">
        <v>5</v>
      </c>
      <c r="C2">
        <v>1368265</v>
      </c>
      <c r="D2" t="s">
        <v>9</v>
      </c>
      <c r="E2" t="s">
        <v>7</v>
      </c>
      <c r="F2" t="s">
        <v>8</v>
      </c>
      <c r="G2" s="1">
        <v>40672</v>
      </c>
      <c r="H2" s="1">
        <v>49804</v>
      </c>
      <c r="I2" s="3">
        <f>N2</f>
        <v>4146</v>
      </c>
      <c r="J2" t="s">
        <v>9</v>
      </c>
      <c r="K2">
        <v>812300</v>
      </c>
      <c r="L2">
        <v>0</v>
      </c>
      <c r="N2" s="2">
        <f>H2-$F$1</f>
        <v>4146</v>
      </c>
      <c r="O2" t="s">
        <v>29</v>
      </c>
    </row>
    <row r="3" spans="1:15" x14ac:dyDescent="0.2">
      <c r="A3" t="s">
        <v>10</v>
      </c>
      <c r="B3" t="s">
        <v>11</v>
      </c>
      <c r="C3" t="s">
        <v>12</v>
      </c>
      <c r="D3">
        <v>95</v>
      </c>
      <c r="E3">
        <v>1097217</v>
      </c>
      <c r="F3">
        <v>812300</v>
      </c>
      <c r="G3">
        <v>0</v>
      </c>
      <c r="H3">
        <v>0</v>
      </c>
    </row>
    <row r="4" spans="1:15" x14ac:dyDescent="0.2">
      <c r="A4" t="s">
        <v>10</v>
      </c>
      <c r="B4" t="s">
        <v>13</v>
      </c>
      <c r="C4" t="s">
        <v>14</v>
      </c>
      <c r="D4">
        <v>95</v>
      </c>
      <c r="E4">
        <v>746935</v>
      </c>
      <c r="F4" s="43">
        <v>54811.333333333336</v>
      </c>
      <c r="G4">
        <v>0</v>
      </c>
      <c r="H4">
        <v>0</v>
      </c>
    </row>
    <row r="5" spans="1:15" x14ac:dyDescent="0.2">
      <c r="A5" t="s">
        <v>10</v>
      </c>
      <c r="B5" t="s">
        <v>13</v>
      </c>
      <c r="C5" t="s">
        <v>15</v>
      </c>
      <c r="D5">
        <v>95</v>
      </c>
      <c r="E5">
        <v>805557</v>
      </c>
      <c r="F5" s="43">
        <v>132478</v>
      </c>
      <c r="G5">
        <v>0</v>
      </c>
      <c r="H5">
        <v>0</v>
      </c>
    </row>
    <row r="6" spans="1:15" x14ac:dyDescent="0.2">
      <c r="A6" t="s">
        <v>10</v>
      </c>
      <c r="B6" t="s">
        <v>13</v>
      </c>
      <c r="C6" t="s">
        <v>16</v>
      </c>
      <c r="D6">
        <v>95</v>
      </c>
      <c r="E6">
        <v>805559</v>
      </c>
      <c r="F6" s="43">
        <v>39743.333333333336</v>
      </c>
      <c r="G6">
        <v>0</v>
      </c>
      <c r="H6">
        <v>0</v>
      </c>
    </row>
    <row r="7" spans="1:15" x14ac:dyDescent="0.2">
      <c r="A7" t="s">
        <v>10</v>
      </c>
      <c r="B7" t="s">
        <v>13</v>
      </c>
      <c r="C7" t="s">
        <v>17</v>
      </c>
      <c r="D7">
        <v>95</v>
      </c>
      <c r="E7">
        <v>805561</v>
      </c>
      <c r="F7" s="43">
        <v>52991.333333333336</v>
      </c>
      <c r="G7">
        <v>0</v>
      </c>
      <c r="H7">
        <v>0</v>
      </c>
    </row>
    <row r="8" spans="1:15" x14ac:dyDescent="0.2">
      <c r="A8" t="s">
        <v>10</v>
      </c>
      <c r="B8" t="s">
        <v>13</v>
      </c>
      <c r="C8" t="s">
        <v>18</v>
      </c>
      <c r="D8">
        <v>95</v>
      </c>
      <c r="E8">
        <v>805464</v>
      </c>
      <c r="F8" s="43">
        <v>119230.66666666667</v>
      </c>
      <c r="G8">
        <v>0</v>
      </c>
      <c r="H8">
        <v>0</v>
      </c>
    </row>
    <row r="9" spans="1:15" x14ac:dyDescent="0.2">
      <c r="A9" t="s">
        <v>10</v>
      </c>
      <c r="B9" t="s">
        <v>13</v>
      </c>
      <c r="C9" t="s">
        <v>19</v>
      </c>
      <c r="D9">
        <v>95</v>
      </c>
      <c r="E9">
        <v>805475</v>
      </c>
      <c r="F9" s="43">
        <v>131546.66666666666</v>
      </c>
      <c r="G9">
        <v>0</v>
      </c>
      <c r="H9">
        <v>0</v>
      </c>
    </row>
    <row r="10" spans="1:15" x14ac:dyDescent="0.2">
      <c r="A10" t="s">
        <v>10</v>
      </c>
      <c r="B10" t="s">
        <v>13</v>
      </c>
      <c r="C10" t="s">
        <v>20</v>
      </c>
      <c r="D10">
        <v>95</v>
      </c>
      <c r="E10">
        <v>805462</v>
      </c>
      <c r="F10" s="43">
        <v>131546.66666666666</v>
      </c>
      <c r="G10">
        <v>0</v>
      </c>
      <c r="H10">
        <v>0</v>
      </c>
    </row>
    <row r="11" spans="1:15" x14ac:dyDescent="0.2">
      <c r="A11" t="s">
        <v>10</v>
      </c>
      <c r="B11" t="s">
        <v>13</v>
      </c>
      <c r="C11" t="s">
        <v>21</v>
      </c>
      <c r="D11">
        <v>95</v>
      </c>
      <c r="E11">
        <v>805461</v>
      </c>
      <c r="F11" s="43">
        <v>149744</v>
      </c>
      <c r="G11">
        <v>0</v>
      </c>
      <c r="H11">
        <v>0</v>
      </c>
    </row>
    <row r="12" spans="1:15" x14ac:dyDescent="0.2">
      <c r="A12" t="s">
        <v>10</v>
      </c>
      <c r="B12" t="s">
        <v>13</v>
      </c>
      <c r="C12" t="s">
        <v>22</v>
      </c>
      <c r="D12">
        <v>95</v>
      </c>
      <c r="E12">
        <v>805458</v>
      </c>
      <c r="F12" s="43">
        <v>208</v>
      </c>
      <c r="G12">
        <v>0</v>
      </c>
      <c r="H12">
        <v>0</v>
      </c>
    </row>
    <row r="13" spans="1:15" ht="15" x14ac:dyDescent="0.25">
      <c r="A13" t="s">
        <v>4</v>
      </c>
      <c r="B13" t="s">
        <v>23</v>
      </c>
      <c r="C13">
        <v>809644664</v>
      </c>
      <c r="D13" t="s">
        <v>6</v>
      </c>
      <c r="E13" t="s">
        <v>7</v>
      </c>
      <c r="F13" t="s">
        <v>24</v>
      </c>
      <c r="G13" s="1">
        <v>40616</v>
      </c>
      <c r="H13" s="1">
        <v>49748</v>
      </c>
      <c r="I13" s="3">
        <f>N13</f>
        <v>4090</v>
      </c>
      <c r="J13" t="s">
        <v>9</v>
      </c>
      <c r="K13">
        <v>636610</v>
      </c>
      <c r="L13">
        <v>0</v>
      </c>
      <c r="N13" s="2">
        <f>H13-$F$1</f>
        <v>4090</v>
      </c>
      <c r="O13" t="s">
        <v>28</v>
      </c>
    </row>
    <row r="14" spans="1:15" x14ac:dyDescent="0.2">
      <c r="A14" t="s">
        <v>10</v>
      </c>
      <c r="B14" t="s">
        <v>11</v>
      </c>
      <c r="C14" t="s">
        <v>12</v>
      </c>
      <c r="D14">
        <v>95</v>
      </c>
      <c r="E14">
        <v>1097217</v>
      </c>
      <c r="F14">
        <v>636610</v>
      </c>
      <c r="G14">
        <v>0</v>
      </c>
      <c r="H14">
        <v>0</v>
      </c>
    </row>
    <row r="15" spans="1:15" x14ac:dyDescent="0.2">
      <c r="A15" t="s">
        <v>10</v>
      </c>
      <c r="B15" t="s">
        <v>13</v>
      </c>
      <c r="C15" t="s">
        <v>14</v>
      </c>
      <c r="D15">
        <v>95</v>
      </c>
      <c r="E15">
        <v>746935</v>
      </c>
      <c r="F15" s="43">
        <v>42956</v>
      </c>
      <c r="G15">
        <v>0</v>
      </c>
      <c r="H15">
        <v>0</v>
      </c>
    </row>
    <row r="16" spans="1:15" x14ac:dyDescent="0.2">
      <c r="A16" t="s">
        <v>10</v>
      </c>
      <c r="B16" t="s">
        <v>13</v>
      </c>
      <c r="C16" t="s">
        <v>15</v>
      </c>
      <c r="D16">
        <v>95</v>
      </c>
      <c r="E16">
        <v>805557</v>
      </c>
      <c r="F16" s="43">
        <v>103825.33333333333</v>
      </c>
      <c r="G16">
        <v>0</v>
      </c>
      <c r="H16">
        <v>0</v>
      </c>
    </row>
    <row r="17" spans="1:15" x14ac:dyDescent="0.2">
      <c r="A17" t="s">
        <v>10</v>
      </c>
      <c r="B17" t="s">
        <v>13</v>
      </c>
      <c r="C17" t="s">
        <v>16</v>
      </c>
      <c r="D17">
        <v>95</v>
      </c>
      <c r="E17">
        <v>805559</v>
      </c>
      <c r="F17" s="43">
        <v>31147.333333333332</v>
      </c>
      <c r="G17">
        <v>0</v>
      </c>
      <c r="H17">
        <v>0</v>
      </c>
    </row>
    <row r="18" spans="1:15" x14ac:dyDescent="0.2">
      <c r="A18" t="s">
        <v>10</v>
      </c>
      <c r="B18" t="s">
        <v>13</v>
      </c>
      <c r="C18" t="s">
        <v>17</v>
      </c>
      <c r="D18">
        <v>95</v>
      </c>
      <c r="E18">
        <v>805561</v>
      </c>
      <c r="F18" s="43">
        <v>41530</v>
      </c>
      <c r="G18">
        <v>0</v>
      </c>
      <c r="H18">
        <v>0</v>
      </c>
    </row>
    <row r="19" spans="1:15" x14ac:dyDescent="0.2">
      <c r="A19" t="s">
        <v>10</v>
      </c>
      <c r="B19" t="s">
        <v>13</v>
      </c>
      <c r="C19" t="s">
        <v>18</v>
      </c>
      <c r="D19">
        <v>95</v>
      </c>
      <c r="E19">
        <v>805464</v>
      </c>
      <c r="F19" s="43">
        <v>93442.666666666672</v>
      </c>
      <c r="G19">
        <v>0</v>
      </c>
      <c r="H19">
        <v>0</v>
      </c>
    </row>
    <row r="20" spans="1:15" x14ac:dyDescent="0.2">
      <c r="A20" t="s">
        <v>10</v>
      </c>
      <c r="B20" t="s">
        <v>13</v>
      </c>
      <c r="C20" t="s">
        <v>19</v>
      </c>
      <c r="D20">
        <v>95</v>
      </c>
      <c r="E20">
        <v>805475</v>
      </c>
      <c r="F20" s="43">
        <v>103094.66666666667</v>
      </c>
      <c r="G20">
        <v>0</v>
      </c>
      <c r="H20">
        <v>0</v>
      </c>
    </row>
    <row r="21" spans="1:15" x14ac:dyDescent="0.2">
      <c r="A21" t="s">
        <v>10</v>
      </c>
      <c r="B21" t="s">
        <v>13</v>
      </c>
      <c r="C21" t="s">
        <v>20</v>
      </c>
      <c r="D21">
        <v>95</v>
      </c>
      <c r="E21">
        <v>805462</v>
      </c>
      <c r="F21" s="43">
        <v>103094.66666666667</v>
      </c>
      <c r="G21">
        <v>0</v>
      </c>
      <c r="H21">
        <v>0</v>
      </c>
    </row>
    <row r="22" spans="1:15" x14ac:dyDescent="0.2">
      <c r="A22" t="s">
        <v>10</v>
      </c>
      <c r="B22" t="s">
        <v>13</v>
      </c>
      <c r="C22" t="s">
        <v>21</v>
      </c>
      <c r="D22">
        <v>95</v>
      </c>
      <c r="E22">
        <v>805461</v>
      </c>
      <c r="F22" s="43">
        <v>117356</v>
      </c>
      <c r="G22">
        <v>0</v>
      </c>
      <c r="H22">
        <v>0</v>
      </c>
    </row>
    <row r="23" spans="1:15" x14ac:dyDescent="0.2">
      <c r="A23" t="s">
        <v>10</v>
      </c>
      <c r="B23" t="s">
        <v>13</v>
      </c>
      <c r="C23" t="s">
        <v>22</v>
      </c>
      <c r="D23">
        <v>95</v>
      </c>
      <c r="E23">
        <v>805458</v>
      </c>
      <c r="F23" s="43">
        <v>163.33333333333334</v>
      </c>
      <c r="G23">
        <v>0</v>
      </c>
      <c r="H23">
        <v>0</v>
      </c>
    </row>
    <row r="24" spans="1:15" ht="15" x14ac:dyDescent="0.25">
      <c r="A24" t="s">
        <v>4</v>
      </c>
      <c r="B24" t="s">
        <v>25</v>
      </c>
      <c r="C24">
        <v>1213214</v>
      </c>
      <c r="D24" t="s">
        <v>6</v>
      </c>
      <c r="E24" t="s">
        <v>7</v>
      </c>
      <c r="F24" t="s">
        <v>26</v>
      </c>
      <c r="G24" s="1">
        <v>40616</v>
      </c>
      <c r="H24" s="1">
        <v>49748</v>
      </c>
      <c r="I24" s="3">
        <f>N24</f>
        <v>4090</v>
      </c>
      <c r="J24" t="s">
        <v>9</v>
      </c>
      <c r="K24">
        <v>1152000</v>
      </c>
      <c r="L24">
        <v>0</v>
      </c>
      <c r="N24" s="2">
        <f>H24-$F$1</f>
        <v>4090</v>
      </c>
      <c r="O24" t="s">
        <v>28</v>
      </c>
    </row>
    <row r="25" spans="1:15" x14ac:dyDescent="0.2">
      <c r="A25" t="s">
        <v>10</v>
      </c>
      <c r="B25" t="s">
        <v>11</v>
      </c>
      <c r="C25" t="s">
        <v>12</v>
      </c>
      <c r="D25">
        <v>95</v>
      </c>
      <c r="E25">
        <v>1097217</v>
      </c>
      <c r="F25">
        <v>1152000</v>
      </c>
      <c r="G25">
        <v>0</v>
      </c>
      <c r="H25">
        <v>0</v>
      </c>
    </row>
    <row r="26" spans="1:15" x14ac:dyDescent="0.2">
      <c r="A26" t="s">
        <v>10</v>
      </c>
      <c r="B26" t="s">
        <v>13</v>
      </c>
      <c r="C26" t="s">
        <v>14</v>
      </c>
      <c r="D26">
        <v>95</v>
      </c>
      <c r="E26">
        <v>746935</v>
      </c>
      <c r="F26" s="43">
        <v>77732.666666666672</v>
      </c>
      <c r="G26">
        <v>0</v>
      </c>
      <c r="H26">
        <v>0</v>
      </c>
    </row>
    <row r="27" spans="1:15" x14ac:dyDescent="0.2">
      <c r="A27" t="s">
        <v>10</v>
      </c>
      <c r="B27" t="s">
        <v>13</v>
      </c>
      <c r="C27" t="s">
        <v>15</v>
      </c>
      <c r="D27">
        <v>95</v>
      </c>
      <c r="E27">
        <v>805557</v>
      </c>
      <c r="F27" s="43">
        <v>187880</v>
      </c>
      <c r="G27">
        <v>0</v>
      </c>
      <c r="H27">
        <v>0</v>
      </c>
    </row>
    <row r="28" spans="1:15" x14ac:dyDescent="0.2">
      <c r="A28" t="s">
        <v>10</v>
      </c>
      <c r="B28" t="s">
        <v>13</v>
      </c>
      <c r="C28" t="s">
        <v>16</v>
      </c>
      <c r="D28">
        <v>95</v>
      </c>
      <c r="E28">
        <v>805559</v>
      </c>
      <c r="F28" s="43">
        <v>56364</v>
      </c>
      <c r="G28">
        <v>0</v>
      </c>
      <c r="H28">
        <v>0</v>
      </c>
    </row>
    <row r="29" spans="1:15" x14ac:dyDescent="0.2">
      <c r="A29" t="s">
        <v>10</v>
      </c>
      <c r="B29" t="s">
        <v>13</v>
      </c>
      <c r="C29" t="s">
        <v>17</v>
      </c>
      <c r="D29">
        <v>95</v>
      </c>
      <c r="E29">
        <v>805561</v>
      </c>
      <c r="F29" s="43">
        <v>75152</v>
      </c>
      <c r="G29">
        <v>0</v>
      </c>
      <c r="H29">
        <v>0</v>
      </c>
    </row>
    <row r="30" spans="1:15" x14ac:dyDescent="0.2">
      <c r="A30" t="s">
        <v>10</v>
      </c>
      <c r="B30" t="s">
        <v>13</v>
      </c>
      <c r="C30" t="s">
        <v>18</v>
      </c>
      <c r="D30">
        <v>95</v>
      </c>
      <c r="E30">
        <v>805464</v>
      </c>
      <c r="F30" s="43">
        <v>169092</v>
      </c>
      <c r="G30">
        <v>0</v>
      </c>
      <c r="H30">
        <v>0</v>
      </c>
    </row>
    <row r="31" spans="1:15" x14ac:dyDescent="0.2">
      <c r="A31" t="s">
        <v>10</v>
      </c>
      <c r="B31" t="s">
        <v>13</v>
      </c>
      <c r="C31" t="s">
        <v>19</v>
      </c>
      <c r="D31">
        <v>95</v>
      </c>
      <c r="E31">
        <v>805475</v>
      </c>
      <c r="F31" s="43">
        <v>186558.66666666666</v>
      </c>
      <c r="G31">
        <v>0</v>
      </c>
      <c r="H31">
        <v>0</v>
      </c>
    </row>
    <row r="32" spans="1:15" x14ac:dyDescent="0.2">
      <c r="A32" t="s">
        <v>10</v>
      </c>
      <c r="B32" t="s">
        <v>13</v>
      </c>
      <c r="C32" t="s">
        <v>20</v>
      </c>
      <c r="D32">
        <v>95</v>
      </c>
      <c r="E32">
        <v>805462</v>
      </c>
      <c r="F32" s="43">
        <v>186559</v>
      </c>
      <c r="G32">
        <v>0</v>
      </c>
      <c r="H32">
        <v>0</v>
      </c>
    </row>
    <row r="33" spans="1:8" x14ac:dyDescent="0.2">
      <c r="A33" t="s">
        <v>10</v>
      </c>
      <c r="B33" t="s">
        <v>13</v>
      </c>
      <c r="C33" t="s">
        <v>21</v>
      </c>
      <c r="D33">
        <v>95</v>
      </c>
      <c r="E33">
        <v>805461</v>
      </c>
      <c r="F33" s="43">
        <v>212366</v>
      </c>
      <c r="G33">
        <v>0</v>
      </c>
      <c r="H33">
        <v>0</v>
      </c>
    </row>
    <row r="34" spans="1:8" x14ac:dyDescent="0.2">
      <c r="A34" t="s">
        <v>10</v>
      </c>
      <c r="B34" t="s">
        <v>13</v>
      </c>
      <c r="C34" t="s">
        <v>22</v>
      </c>
      <c r="D34">
        <v>95</v>
      </c>
      <c r="E34">
        <v>805458</v>
      </c>
      <c r="F34" s="43">
        <v>295.33333333333331</v>
      </c>
      <c r="G34">
        <v>0</v>
      </c>
      <c r="H34">
        <v>0</v>
      </c>
    </row>
    <row r="37" spans="1:8" ht="15" x14ac:dyDescent="0.25">
      <c r="B37" s="7" t="s">
        <v>38</v>
      </c>
    </row>
    <row r="38" spans="1:8" x14ac:dyDescent="0.2">
      <c r="B38" t="s">
        <v>31</v>
      </c>
    </row>
    <row r="39" spans="1:8" x14ac:dyDescent="0.2">
      <c r="B39" t="s">
        <v>32</v>
      </c>
      <c r="F39" s="5">
        <f>SUM(F26:F34)</f>
        <v>1151999.6666666667</v>
      </c>
    </row>
    <row r="40" spans="1:8" x14ac:dyDescent="0.2">
      <c r="B40" t="s">
        <v>33</v>
      </c>
      <c r="F40">
        <f>SUM(F15:F23)</f>
        <v>636610.00000000012</v>
      </c>
    </row>
    <row r="41" spans="1:8" x14ac:dyDescent="0.2">
      <c r="B41" t="s">
        <v>34</v>
      </c>
      <c r="F41">
        <f>SUM(F4:F12)</f>
        <v>812300</v>
      </c>
    </row>
    <row r="42" spans="1:8" x14ac:dyDescent="0.2">
      <c r="F42" s="6">
        <f>SUM(F39:F41)</f>
        <v>2600909.666666667</v>
      </c>
    </row>
    <row r="44" spans="1:8" x14ac:dyDescent="0.2">
      <c r="B44" t="s">
        <v>35</v>
      </c>
      <c r="F44">
        <f>+F3</f>
        <v>812300</v>
      </c>
    </row>
    <row r="45" spans="1:8" x14ac:dyDescent="0.2">
      <c r="B45" t="s">
        <v>36</v>
      </c>
      <c r="F45">
        <f>+F14</f>
        <v>636610</v>
      </c>
    </row>
    <row r="46" spans="1:8" x14ac:dyDescent="0.2">
      <c r="B46" t="s">
        <v>37</v>
      </c>
      <c r="F46">
        <f>+F25</f>
        <v>1152000</v>
      </c>
    </row>
    <row r="47" spans="1:8" x14ac:dyDescent="0.2">
      <c r="E47" s="62"/>
      <c r="F47" s="6">
        <f>SUM(F44:F46)</f>
        <v>2600910</v>
      </c>
    </row>
  </sheetData>
  <pageMargins left="0.7" right="0.7" top="0.75" bottom="0.75" header="0.3" footer="0.3"/>
  <pageSetup scale="5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83B162-6419-4830-B9EB-D44709F3FA18}">
  <dimension ref="A2:N36"/>
  <sheetViews>
    <sheetView workbookViewId="0">
      <selection activeCell="N20" sqref="N20"/>
    </sheetView>
  </sheetViews>
  <sheetFormatPr defaultRowHeight="14.25" x14ac:dyDescent="0.2"/>
  <cols>
    <col min="1" max="1" width="43.25" customWidth="1"/>
    <col min="2" max="2" width="13" customWidth="1"/>
    <col min="3" max="3" width="13.25" customWidth="1"/>
    <col min="4" max="4" width="7.75" customWidth="1"/>
    <col min="6" max="6" width="14" customWidth="1"/>
    <col min="7" max="8" width="10.375" bestFit="1" customWidth="1"/>
  </cols>
  <sheetData>
    <row r="2" spans="1:14" ht="15" x14ac:dyDescent="0.25">
      <c r="A2" s="7" t="s">
        <v>122</v>
      </c>
      <c r="B2" s="37">
        <v>1.5</v>
      </c>
      <c r="C2" s="37">
        <v>1</v>
      </c>
    </row>
    <row r="3" spans="1:14" ht="15" x14ac:dyDescent="0.2">
      <c r="A3" s="38" t="s">
        <v>123</v>
      </c>
      <c r="B3" s="39">
        <v>178846</v>
      </c>
      <c r="C3" s="39">
        <f>B3/1.5</f>
        <v>119230.66666666667</v>
      </c>
      <c r="D3" s="38" t="s">
        <v>124</v>
      </c>
      <c r="F3" t="s">
        <v>14</v>
      </c>
      <c r="G3" s="43">
        <v>82217</v>
      </c>
      <c r="H3" s="43">
        <f t="shared" ref="H3:H6" si="0">G3/1.5</f>
        <v>54811.333333333336</v>
      </c>
      <c r="N3" s="43">
        <v>82217</v>
      </c>
    </row>
    <row r="4" spans="1:14" ht="15" x14ac:dyDescent="0.2">
      <c r="A4" s="38" t="s">
        <v>125</v>
      </c>
      <c r="B4" s="39">
        <v>59615</v>
      </c>
      <c r="C4" s="39">
        <f t="shared" ref="C4:C11" si="1">B4/1.5</f>
        <v>39743.333333333336</v>
      </c>
      <c r="D4" s="38" t="s">
        <v>124</v>
      </c>
      <c r="F4" t="s">
        <v>15</v>
      </c>
      <c r="G4" s="43">
        <v>198717</v>
      </c>
      <c r="H4" s="43">
        <f t="shared" si="0"/>
        <v>132478</v>
      </c>
      <c r="N4" s="43">
        <v>198717</v>
      </c>
    </row>
    <row r="5" spans="1:14" ht="15" x14ac:dyDescent="0.2">
      <c r="A5" s="38" t="s">
        <v>126</v>
      </c>
      <c r="B5" s="39">
        <v>79487</v>
      </c>
      <c r="C5" s="39">
        <f t="shared" si="1"/>
        <v>52991.333333333336</v>
      </c>
      <c r="D5" s="38" t="s">
        <v>124</v>
      </c>
      <c r="F5" t="s">
        <v>16</v>
      </c>
      <c r="G5" s="43">
        <v>59615</v>
      </c>
      <c r="H5" s="43">
        <f t="shared" si="0"/>
        <v>39743.333333333336</v>
      </c>
      <c r="N5" s="43">
        <v>59615</v>
      </c>
    </row>
    <row r="6" spans="1:14" ht="15" x14ac:dyDescent="0.2">
      <c r="A6" s="38" t="s">
        <v>127</v>
      </c>
      <c r="B6" s="39">
        <v>198717</v>
      </c>
      <c r="C6" s="39">
        <f t="shared" si="1"/>
        <v>132478</v>
      </c>
      <c r="D6" s="38" t="s">
        <v>124</v>
      </c>
      <c r="F6" t="s">
        <v>17</v>
      </c>
      <c r="G6" s="43">
        <v>79487</v>
      </c>
      <c r="H6" s="43">
        <f t="shared" si="0"/>
        <v>52991.333333333336</v>
      </c>
      <c r="N6" s="43">
        <v>79487</v>
      </c>
    </row>
    <row r="7" spans="1:14" ht="15" x14ac:dyDescent="0.2">
      <c r="A7" s="38" t="s">
        <v>128</v>
      </c>
      <c r="B7" s="39">
        <v>82217</v>
      </c>
      <c r="C7" s="39">
        <f t="shared" si="1"/>
        <v>54811.333333333336</v>
      </c>
      <c r="D7" s="38" t="s">
        <v>124</v>
      </c>
      <c r="F7" t="s">
        <v>18</v>
      </c>
      <c r="G7" s="43">
        <v>178846</v>
      </c>
      <c r="H7" s="43">
        <f>G7/1.5</f>
        <v>119230.66666666667</v>
      </c>
      <c r="N7" s="43">
        <v>178846</v>
      </c>
    </row>
    <row r="8" spans="1:14" ht="15" x14ac:dyDescent="0.2">
      <c r="A8" s="38" t="s">
        <v>129</v>
      </c>
      <c r="B8" s="39">
        <v>197320</v>
      </c>
      <c r="C8" s="39">
        <f t="shared" si="1"/>
        <v>131546.66666666666</v>
      </c>
      <c r="D8" s="38" t="s">
        <v>124</v>
      </c>
      <c r="F8" t="s">
        <v>19</v>
      </c>
      <c r="G8" s="43">
        <v>197320</v>
      </c>
      <c r="H8" s="43">
        <f t="shared" ref="H8:H11" si="2">G8/1.5</f>
        <v>131546.66666666666</v>
      </c>
      <c r="N8" s="43">
        <v>197320</v>
      </c>
    </row>
    <row r="9" spans="1:14" ht="15" x14ac:dyDescent="0.2">
      <c r="A9" s="38" t="s">
        <v>130</v>
      </c>
      <c r="B9" s="39">
        <v>197320</v>
      </c>
      <c r="C9" s="39">
        <f t="shared" si="1"/>
        <v>131546.66666666666</v>
      </c>
      <c r="D9" s="38" t="s">
        <v>124</v>
      </c>
      <c r="F9" t="s">
        <v>20</v>
      </c>
      <c r="G9" s="43">
        <v>197320</v>
      </c>
      <c r="H9" s="43">
        <f t="shared" si="2"/>
        <v>131546.66666666666</v>
      </c>
      <c r="N9" s="43">
        <v>197320</v>
      </c>
    </row>
    <row r="10" spans="1:14" ht="15" x14ac:dyDescent="0.2">
      <c r="A10" s="38" t="s">
        <v>131</v>
      </c>
      <c r="B10" s="39">
        <v>224616</v>
      </c>
      <c r="C10" s="39">
        <f t="shared" si="1"/>
        <v>149744</v>
      </c>
      <c r="D10" s="38" t="s">
        <v>124</v>
      </c>
      <c r="F10" t="s">
        <v>21</v>
      </c>
      <c r="G10" s="43">
        <v>224616</v>
      </c>
      <c r="H10" s="43">
        <f t="shared" si="2"/>
        <v>149744</v>
      </c>
      <c r="N10" s="43">
        <v>224616</v>
      </c>
    </row>
    <row r="11" spans="1:14" ht="15" x14ac:dyDescent="0.2">
      <c r="A11" s="38" t="s">
        <v>132</v>
      </c>
      <c r="B11" s="40">
        <v>312</v>
      </c>
      <c r="C11" s="41">
        <f t="shared" si="1"/>
        <v>208</v>
      </c>
      <c r="D11" s="38" t="s">
        <v>124</v>
      </c>
      <c r="F11" t="s">
        <v>22</v>
      </c>
      <c r="G11" s="43">
        <v>312</v>
      </c>
      <c r="H11" s="43">
        <f t="shared" si="2"/>
        <v>208</v>
      </c>
      <c r="N11" s="43">
        <v>312</v>
      </c>
    </row>
    <row r="12" spans="1:14" ht="15" x14ac:dyDescent="0.25">
      <c r="B12" s="42">
        <f>SUM(B3:B11)</f>
        <v>1218450</v>
      </c>
      <c r="C12" s="42">
        <f>SUM(C3:C11)</f>
        <v>812300</v>
      </c>
      <c r="F12" s="7" t="s">
        <v>12</v>
      </c>
      <c r="G12" s="46">
        <f>SUM(G3:G11)</f>
        <v>1218450</v>
      </c>
      <c r="H12" s="43">
        <f>SUM(H3:H11)</f>
        <v>812300</v>
      </c>
      <c r="N12" s="43">
        <f>SUM(N3:N11)</f>
        <v>1218450</v>
      </c>
    </row>
    <row r="13" spans="1:14" x14ac:dyDescent="0.2">
      <c r="G13" s="43"/>
      <c r="H13" s="43"/>
    </row>
    <row r="14" spans="1:14" ht="15" x14ac:dyDescent="0.25">
      <c r="A14" s="7" t="s">
        <v>133</v>
      </c>
      <c r="G14" s="43"/>
      <c r="H14" s="43"/>
    </row>
    <row r="15" spans="1:14" ht="15" x14ac:dyDescent="0.2">
      <c r="A15" s="38" t="s">
        <v>123</v>
      </c>
      <c r="B15" s="39">
        <v>140164</v>
      </c>
      <c r="C15" s="39">
        <f>B15/1.5</f>
        <v>93442.666666666672</v>
      </c>
      <c r="D15" s="41" t="s">
        <v>124</v>
      </c>
      <c r="F15" t="s">
        <v>14</v>
      </c>
      <c r="G15" s="43">
        <v>64434</v>
      </c>
      <c r="H15" s="43">
        <f t="shared" ref="H15:H18" si="3">G15/1.5</f>
        <v>42956</v>
      </c>
    </row>
    <row r="16" spans="1:14" ht="15" x14ac:dyDescent="0.2">
      <c r="A16" s="38" t="s">
        <v>125</v>
      </c>
      <c r="B16" s="39">
        <v>46721</v>
      </c>
      <c r="C16" s="39">
        <f t="shared" ref="C16:C23" si="4">B16/1.5</f>
        <v>31147.333333333332</v>
      </c>
      <c r="D16" s="41" t="s">
        <v>124</v>
      </c>
      <c r="F16" t="s">
        <v>15</v>
      </c>
      <c r="G16" s="43">
        <v>155738</v>
      </c>
      <c r="H16" s="43">
        <f t="shared" si="3"/>
        <v>103825.33333333333</v>
      </c>
    </row>
    <row r="17" spans="1:8" ht="15" x14ac:dyDescent="0.2">
      <c r="A17" s="38" t="s">
        <v>126</v>
      </c>
      <c r="B17" s="39">
        <v>62295</v>
      </c>
      <c r="C17" s="39">
        <f t="shared" si="4"/>
        <v>41530</v>
      </c>
      <c r="D17" s="41" t="s">
        <v>124</v>
      </c>
      <c r="F17" t="s">
        <v>16</v>
      </c>
      <c r="G17" s="43">
        <v>46721</v>
      </c>
      <c r="H17" s="43">
        <f t="shared" si="3"/>
        <v>31147.333333333332</v>
      </c>
    </row>
    <row r="18" spans="1:8" ht="15" x14ac:dyDescent="0.2">
      <c r="A18" s="38" t="s">
        <v>127</v>
      </c>
      <c r="B18" s="39">
        <v>155738</v>
      </c>
      <c r="C18" s="39">
        <f t="shared" si="4"/>
        <v>103825.33333333333</v>
      </c>
      <c r="D18" s="41" t="s">
        <v>124</v>
      </c>
      <c r="F18" t="s">
        <v>17</v>
      </c>
      <c r="G18" s="43">
        <v>62295</v>
      </c>
      <c r="H18" s="43">
        <f t="shared" si="3"/>
        <v>41530</v>
      </c>
    </row>
    <row r="19" spans="1:8" ht="15" x14ac:dyDescent="0.2">
      <c r="A19" s="38" t="s">
        <v>128</v>
      </c>
      <c r="B19" s="39">
        <v>64434</v>
      </c>
      <c r="C19" s="39">
        <f t="shared" si="4"/>
        <v>42956</v>
      </c>
      <c r="D19" s="41" t="s">
        <v>124</v>
      </c>
      <c r="F19" t="s">
        <v>18</v>
      </c>
      <c r="G19" s="43">
        <v>140164</v>
      </c>
      <c r="H19" s="43">
        <f>G19/1.5</f>
        <v>93442.666666666672</v>
      </c>
    </row>
    <row r="20" spans="1:8" ht="15" x14ac:dyDescent="0.2">
      <c r="A20" s="38" t="s">
        <v>129</v>
      </c>
      <c r="B20" s="39">
        <v>154642</v>
      </c>
      <c r="C20" s="39">
        <f t="shared" si="4"/>
        <v>103094.66666666667</v>
      </c>
      <c r="D20" s="41" t="s">
        <v>124</v>
      </c>
      <c r="F20" t="s">
        <v>19</v>
      </c>
      <c r="G20" s="43">
        <v>154642</v>
      </c>
      <c r="H20" s="43">
        <f t="shared" ref="H20:H23" si="5">G20/1.5</f>
        <v>103094.66666666667</v>
      </c>
    </row>
    <row r="21" spans="1:8" ht="15" x14ac:dyDescent="0.2">
      <c r="A21" s="38" t="s">
        <v>130</v>
      </c>
      <c r="B21" s="39">
        <v>154642</v>
      </c>
      <c r="C21" s="39">
        <f t="shared" si="4"/>
        <v>103094.66666666667</v>
      </c>
      <c r="D21" s="41" t="s">
        <v>124</v>
      </c>
      <c r="F21" t="s">
        <v>20</v>
      </c>
      <c r="G21" s="43">
        <v>154642</v>
      </c>
      <c r="H21" s="43">
        <f t="shared" si="5"/>
        <v>103094.66666666667</v>
      </c>
    </row>
    <row r="22" spans="1:8" ht="15" x14ac:dyDescent="0.2">
      <c r="A22" s="38" t="s">
        <v>131</v>
      </c>
      <c r="B22" s="66">
        <v>176034</v>
      </c>
      <c r="C22" s="39">
        <f t="shared" si="4"/>
        <v>117356</v>
      </c>
      <c r="D22" s="41" t="s">
        <v>124</v>
      </c>
      <c r="F22" t="s">
        <v>21</v>
      </c>
      <c r="G22" s="43">
        <v>176034</v>
      </c>
      <c r="H22" s="43">
        <f t="shared" si="5"/>
        <v>117356</v>
      </c>
    </row>
    <row r="23" spans="1:8" ht="15" x14ac:dyDescent="0.2">
      <c r="A23" s="64" t="s">
        <v>132</v>
      </c>
      <c r="B23" s="59">
        <v>245</v>
      </c>
      <c r="C23" s="65">
        <f t="shared" si="4"/>
        <v>163.33333333333334</v>
      </c>
      <c r="D23" s="41" t="s">
        <v>124</v>
      </c>
      <c r="F23" t="s">
        <v>22</v>
      </c>
      <c r="G23" s="43">
        <v>245</v>
      </c>
      <c r="H23" s="43">
        <f t="shared" si="5"/>
        <v>163.33333333333334</v>
      </c>
    </row>
    <row r="24" spans="1:8" ht="15" x14ac:dyDescent="0.25">
      <c r="B24" s="42">
        <f>SUM(B15:B23)</f>
        <v>954915</v>
      </c>
      <c r="C24" s="42">
        <f>SUM(C15:C23)</f>
        <v>636610.00000000012</v>
      </c>
      <c r="F24" s="7" t="s">
        <v>12</v>
      </c>
      <c r="G24" s="46">
        <f>SUM(G15:G23)</f>
        <v>954915</v>
      </c>
      <c r="H24" s="43">
        <f>SUM(H15:H23)</f>
        <v>636610.00000000012</v>
      </c>
    </row>
    <row r="25" spans="1:8" x14ac:dyDescent="0.2">
      <c r="G25" s="43"/>
      <c r="H25" s="43"/>
    </row>
    <row r="26" spans="1:8" ht="15" x14ac:dyDescent="0.25">
      <c r="A26" s="7" t="s">
        <v>134</v>
      </c>
      <c r="G26" s="43"/>
      <c r="H26" s="43"/>
    </row>
    <row r="27" spans="1:8" ht="15" x14ac:dyDescent="0.2">
      <c r="A27" s="38" t="s">
        <v>123</v>
      </c>
      <c r="B27" s="39">
        <v>253638</v>
      </c>
      <c r="C27" s="39">
        <f>B27/1.5</f>
        <v>169092</v>
      </c>
      <c r="D27" s="45" t="s">
        <v>124</v>
      </c>
      <c r="F27" t="s">
        <v>14</v>
      </c>
      <c r="G27" s="43">
        <v>116599</v>
      </c>
      <c r="H27" s="43">
        <f t="shared" ref="H27:H30" si="6">G27/1.5</f>
        <v>77732.666666666672</v>
      </c>
    </row>
    <row r="28" spans="1:8" ht="15" x14ac:dyDescent="0.2">
      <c r="A28" s="38" t="s">
        <v>125</v>
      </c>
      <c r="B28" s="39">
        <v>84546</v>
      </c>
      <c r="C28" s="39">
        <f t="shared" ref="C28:C35" si="7">B28/1.5</f>
        <v>56364</v>
      </c>
      <c r="D28" s="45" t="s">
        <v>124</v>
      </c>
      <c r="F28" t="s">
        <v>15</v>
      </c>
      <c r="G28" s="43">
        <v>281820</v>
      </c>
      <c r="H28" s="43">
        <f t="shared" si="6"/>
        <v>187880</v>
      </c>
    </row>
    <row r="29" spans="1:8" ht="15" x14ac:dyDescent="0.2">
      <c r="A29" s="38" t="s">
        <v>126</v>
      </c>
      <c r="B29" s="39">
        <v>112728</v>
      </c>
      <c r="C29" s="39">
        <f t="shared" si="7"/>
        <v>75152</v>
      </c>
      <c r="D29" s="45" t="s">
        <v>124</v>
      </c>
      <c r="F29" t="s">
        <v>16</v>
      </c>
      <c r="G29" s="43">
        <v>84546</v>
      </c>
      <c r="H29" s="43">
        <f t="shared" si="6"/>
        <v>56364</v>
      </c>
    </row>
    <row r="30" spans="1:8" ht="15" x14ac:dyDescent="0.2">
      <c r="A30" s="38" t="s">
        <v>127</v>
      </c>
      <c r="B30" s="39">
        <v>281820</v>
      </c>
      <c r="C30" s="39">
        <f t="shared" si="7"/>
        <v>187880</v>
      </c>
      <c r="D30" s="45" t="s">
        <v>124</v>
      </c>
      <c r="F30" t="s">
        <v>17</v>
      </c>
      <c r="G30" s="43">
        <v>112728</v>
      </c>
      <c r="H30" s="43">
        <f t="shared" si="6"/>
        <v>75152</v>
      </c>
    </row>
    <row r="31" spans="1:8" ht="15" x14ac:dyDescent="0.2">
      <c r="A31" s="38" t="s">
        <v>128</v>
      </c>
      <c r="B31" s="39">
        <v>116599</v>
      </c>
      <c r="C31" s="39">
        <f t="shared" si="7"/>
        <v>77732.666666666672</v>
      </c>
      <c r="D31" s="45" t="s">
        <v>124</v>
      </c>
      <c r="F31" t="s">
        <v>18</v>
      </c>
      <c r="G31" s="43">
        <v>253638</v>
      </c>
      <c r="H31" s="43">
        <f>G31/1.5</f>
        <v>169092</v>
      </c>
    </row>
    <row r="32" spans="1:8" ht="15" x14ac:dyDescent="0.2">
      <c r="A32" s="38" t="s">
        <v>129</v>
      </c>
      <c r="B32" s="39">
        <v>279838</v>
      </c>
      <c r="C32" s="39">
        <f t="shared" si="7"/>
        <v>186558.66666666666</v>
      </c>
      <c r="D32" s="45" t="s">
        <v>124</v>
      </c>
      <c r="F32" t="s">
        <v>19</v>
      </c>
      <c r="G32" s="43">
        <v>279838</v>
      </c>
      <c r="H32" s="43">
        <f t="shared" ref="H32:H35" si="8">G32/1.5</f>
        <v>186558.66666666666</v>
      </c>
    </row>
    <row r="33" spans="1:8" ht="15" x14ac:dyDescent="0.2">
      <c r="A33" s="38" t="s">
        <v>130</v>
      </c>
      <c r="B33" s="39">
        <v>279838</v>
      </c>
      <c r="C33" s="39">
        <f t="shared" si="7"/>
        <v>186558.66666666666</v>
      </c>
      <c r="D33" s="45" t="s">
        <v>124</v>
      </c>
      <c r="F33" t="s">
        <v>20</v>
      </c>
      <c r="G33" s="43">
        <v>279838</v>
      </c>
      <c r="H33" s="43">
        <f t="shared" si="8"/>
        <v>186558.66666666666</v>
      </c>
    </row>
    <row r="34" spans="1:8" ht="15" x14ac:dyDescent="0.2">
      <c r="A34" s="38" t="s">
        <v>131</v>
      </c>
      <c r="B34" s="39">
        <v>318549</v>
      </c>
      <c r="C34" s="39">
        <f t="shared" si="7"/>
        <v>212366</v>
      </c>
      <c r="D34" s="45" t="s">
        <v>124</v>
      </c>
      <c r="F34" t="s">
        <v>21</v>
      </c>
      <c r="G34" s="43">
        <v>318549</v>
      </c>
      <c r="H34" s="43">
        <f t="shared" si="8"/>
        <v>212366</v>
      </c>
    </row>
    <row r="35" spans="1:8" ht="15" x14ac:dyDescent="0.2">
      <c r="A35" s="38" t="s">
        <v>132</v>
      </c>
      <c r="B35" s="44">
        <v>443</v>
      </c>
      <c r="C35" s="45">
        <f t="shared" si="7"/>
        <v>295.33333333333331</v>
      </c>
      <c r="D35" s="45" t="s">
        <v>124</v>
      </c>
      <c r="F35" t="s">
        <v>22</v>
      </c>
      <c r="G35" s="43">
        <v>443</v>
      </c>
      <c r="H35" s="43">
        <f t="shared" si="8"/>
        <v>295.33333333333331</v>
      </c>
    </row>
    <row r="36" spans="1:8" ht="15" x14ac:dyDescent="0.25">
      <c r="B36" s="42">
        <f>SUM(B27:B35)+1</f>
        <v>1728000</v>
      </c>
      <c r="C36" s="42">
        <f>SUM(C27:C35)+1</f>
        <v>1152000.3333333333</v>
      </c>
      <c r="F36" s="7" t="s">
        <v>12</v>
      </c>
      <c r="G36" s="46">
        <f>SUM(G27:G35)+1</f>
        <v>1728000</v>
      </c>
      <c r="H36" s="43">
        <f>SUM(H27:H35)+1</f>
        <v>1152000.3333333333</v>
      </c>
    </row>
  </sheetData>
  <pageMargins left="0.7" right="0.7" top="0.75" bottom="0.75" header="0.3" footer="0.3"/>
  <pageSetup orientation="portrait" r:id="rId1"/>
  <ignoredErrors>
    <ignoredError sqref="B12"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1A03AB-46E4-42CB-81AE-2DBF10BD16D6}">
  <dimension ref="A1:G97"/>
  <sheetViews>
    <sheetView tabSelected="1" topLeftCell="A5" zoomScale="130" zoomScaleNormal="130" workbookViewId="0">
      <selection activeCell="C16" sqref="C16"/>
    </sheetView>
  </sheetViews>
  <sheetFormatPr defaultRowHeight="14.25" x14ac:dyDescent="0.2"/>
  <cols>
    <col min="1" max="2" width="6.625" style="8" customWidth="1"/>
    <col min="3" max="3" width="77.875" customWidth="1"/>
    <col min="7" max="7" width="77.625" customWidth="1"/>
  </cols>
  <sheetData>
    <row r="1" spans="1:7" ht="15.95" customHeight="1" x14ac:dyDescent="0.25">
      <c r="A1" s="90" t="s">
        <v>40</v>
      </c>
      <c r="B1" s="90"/>
      <c r="C1" s="90"/>
    </row>
    <row r="2" spans="1:7" ht="15.95" customHeight="1" thickBot="1" x14ac:dyDescent="0.3">
      <c r="A2" s="18"/>
      <c r="B2" s="18"/>
      <c r="C2" s="18"/>
    </row>
    <row r="3" spans="1:7" ht="15.95" customHeight="1" x14ac:dyDescent="0.25">
      <c r="A3" s="25" t="s">
        <v>76</v>
      </c>
      <c r="B3" s="26"/>
      <c r="C3" s="26"/>
      <c r="D3" s="27"/>
      <c r="F3" s="28" t="s">
        <v>77</v>
      </c>
      <c r="G3" s="27"/>
    </row>
    <row r="4" spans="1:7" ht="32.1" customHeight="1" x14ac:dyDescent="0.25">
      <c r="A4" s="86" t="s">
        <v>42</v>
      </c>
      <c r="B4" s="87"/>
      <c r="C4" s="87"/>
      <c r="D4" s="10"/>
      <c r="F4" s="15"/>
      <c r="G4" s="10"/>
    </row>
    <row r="5" spans="1:7" ht="32.1" customHeight="1" x14ac:dyDescent="0.25">
      <c r="A5" s="19"/>
      <c r="B5" s="20"/>
      <c r="C5" s="8" t="s">
        <v>43</v>
      </c>
      <c r="D5" s="10"/>
      <c r="F5" s="13" t="s">
        <v>53</v>
      </c>
      <c r="G5" s="10"/>
    </row>
    <row r="6" spans="1:7" ht="15" x14ac:dyDescent="0.25">
      <c r="A6" s="88" t="s">
        <v>118</v>
      </c>
      <c r="B6" s="89"/>
      <c r="C6" s="89"/>
      <c r="D6" s="10"/>
      <c r="F6" s="9"/>
      <c r="G6" s="10" t="s">
        <v>54</v>
      </c>
    </row>
    <row r="7" spans="1:7" x14ac:dyDescent="0.2">
      <c r="A7" s="9"/>
      <c r="C7" s="21" t="s">
        <v>39</v>
      </c>
      <c r="D7" s="10"/>
      <c r="F7" s="9"/>
      <c r="G7" s="10" t="s">
        <v>55</v>
      </c>
    </row>
    <row r="8" spans="1:7" ht="15" x14ac:dyDescent="0.25">
      <c r="A8" s="13" t="s">
        <v>41</v>
      </c>
      <c r="B8" s="7"/>
      <c r="D8" s="10"/>
      <c r="F8" s="9"/>
      <c r="G8" s="10" t="s">
        <v>61</v>
      </c>
    </row>
    <row r="9" spans="1:7" x14ac:dyDescent="0.2">
      <c r="A9" s="9"/>
      <c r="C9" t="s">
        <v>44</v>
      </c>
      <c r="D9" s="10"/>
      <c r="F9" s="9"/>
      <c r="G9" s="10" t="s">
        <v>57</v>
      </c>
    </row>
    <row r="10" spans="1:7" ht="15" x14ac:dyDescent="0.25">
      <c r="A10" s="13" t="s">
        <v>45</v>
      </c>
      <c r="B10" s="7"/>
      <c r="D10" s="10"/>
      <c r="F10" s="9"/>
      <c r="G10" s="10" t="s">
        <v>56</v>
      </c>
    </row>
    <row r="11" spans="1:7" x14ac:dyDescent="0.2">
      <c r="A11" s="9"/>
      <c r="C11" t="s">
        <v>46</v>
      </c>
      <c r="D11" s="10"/>
      <c r="F11" s="9"/>
      <c r="G11" s="10"/>
    </row>
    <row r="12" spans="1:7" ht="42.75" x14ac:dyDescent="0.2">
      <c r="A12" s="9"/>
      <c r="C12" t="s">
        <v>47</v>
      </c>
      <c r="D12" s="10"/>
      <c r="F12" s="9"/>
      <c r="G12" s="11" t="s">
        <v>58</v>
      </c>
    </row>
    <row r="13" spans="1:7" ht="15" thickBot="1" x14ac:dyDescent="0.25">
      <c r="A13" s="22"/>
      <c r="B13" s="23"/>
      <c r="C13" s="24" t="s">
        <v>48</v>
      </c>
      <c r="D13" s="17"/>
      <c r="F13" s="9"/>
      <c r="G13" s="10"/>
    </row>
    <row r="14" spans="1:7" ht="29.25" x14ac:dyDescent="0.25">
      <c r="A14" s="28" t="s">
        <v>49</v>
      </c>
      <c r="B14" s="29"/>
      <c r="C14" s="30"/>
      <c r="D14" s="27"/>
      <c r="F14" s="9"/>
      <c r="G14" s="12" t="s">
        <v>59</v>
      </c>
    </row>
    <row r="15" spans="1:7" ht="15" x14ac:dyDescent="0.25">
      <c r="A15" s="9"/>
      <c r="B15" s="7" t="s">
        <v>50</v>
      </c>
      <c r="D15" s="10"/>
      <c r="F15" s="9"/>
      <c r="G15" s="12"/>
    </row>
    <row r="16" spans="1:7" ht="15" x14ac:dyDescent="0.25">
      <c r="A16" s="9"/>
      <c r="C16" s="21" t="s">
        <v>51</v>
      </c>
      <c r="D16" s="10"/>
      <c r="F16" s="13" t="s">
        <v>70</v>
      </c>
      <c r="G16" s="12"/>
    </row>
    <row r="17" spans="1:7" ht="15" x14ac:dyDescent="0.25">
      <c r="A17" s="9"/>
      <c r="C17" t="s">
        <v>52</v>
      </c>
      <c r="D17" s="10"/>
      <c r="F17" s="13"/>
      <c r="G17" s="12" t="s">
        <v>71</v>
      </c>
    </row>
    <row r="18" spans="1:7" ht="15" x14ac:dyDescent="0.25">
      <c r="A18" s="9"/>
      <c r="D18" s="10"/>
      <c r="F18" s="13"/>
      <c r="G18" s="12"/>
    </row>
    <row r="19" spans="1:7" x14ac:dyDescent="0.2">
      <c r="A19" s="9"/>
      <c r="D19" s="10"/>
      <c r="F19" s="14" t="s">
        <v>73</v>
      </c>
      <c r="G19" s="11"/>
    </row>
    <row r="20" spans="1:7" ht="15" x14ac:dyDescent="0.25">
      <c r="A20" s="9"/>
      <c r="D20" s="10"/>
      <c r="F20" s="13" t="s">
        <v>72</v>
      </c>
      <c r="G20" s="10"/>
    </row>
    <row r="21" spans="1:7" x14ac:dyDescent="0.2">
      <c r="A21" s="9"/>
      <c r="D21" s="10"/>
      <c r="F21" s="9"/>
      <c r="G21" s="10" t="s">
        <v>60</v>
      </c>
    </row>
    <row r="22" spans="1:7" x14ac:dyDescent="0.2">
      <c r="A22" s="9"/>
      <c r="D22" s="10"/>
      <c r="F22" s="9"/>
      <c r="G22" s="10"/>
    </row>
    <row r="23" spans="1:7" x14ac:dyDescent="0.2">
      <c r="A23" s="9"/>
      <c r="D23" s="10"/>
      <c r="F23" s="9"/>
      <c r="G23" s="10" t="s">
        <v>65</v>
      </c>
    </row>
    <row r="24" spans="1:7" x14ac:dyDescent="0.2">
      <c r="A24" s="9"/>
      <c r="D24" s="10"/>
      <c r="F24" s="9"/>
      <c r="G24" s="10" t="s">
        <v>66</v>
      </c>
    </row>
    <row r="25" spans="1:7" x14ac:dyDescent="0.2">
      <c r="A25" s="9"/>
      <c r="D25" s="10"/>
      <c r="F25" s="9"/>
      <c r="G25" s="10" t="s">
        <v>67</v>
      </c>
    </row>
    <row r="26" spans="1:7" ht="28.5" x14ac:dyDescent="0.2">
      <c r="A26" s="9"/>
      <c r="D26" s="10"/>
      <c r="F26" s="9"/>
      <c r="G26" s="12" t="s">
        <v>68</v>
      </c>
    </row>
    <row r="27" spans="1:7" x14ac:dyDescent="0.2">
      <c r="A27" s="9"/>
      <c r="D27" s="10"/>
      <c r="F27" s="9"/>
      <c r="G27" s="10"/>
    </row>
    <row r="28" spans="1:7" x14ac:dyDescent="0.2">
      <c r="A28" s="9"/>
      <c r="D28" s="10"/>
      <c r="F28" s="31" t="s">
        <v>74</v>
      </c>
      <c r="G28" s="10"/>
    </row>
    <row r="29" spans="1:7" ht="29.25" x14ac:dyDescent="0.2">
      <c r="A29" s="9"/>
      <c r="D29" s="10"/>
      <c r="F29" s="9"/>
      <c r="G29" s="12" t="s">
        <v>78</v>
      </c>
    </row>
    <row r="30" spans="1:7" x14ac:dyDescent="0.2">
      <c r="A30" s="9"/>
      <c r="D30" s="10"/>
      <c r="F30" s="9"/>
      <c r="G30" s="10" t="s">
        <v>75</v>
      </c>
    </row>
    <row r="31" spans="1:7" x14ac:dyDescent="0.2">
      <c r="A31" s="9"/>
      <c r="D31" s="10"/>
      <c r="F31" s="15"/>
      <c r="G31" s="10"/>
    </row>
    <row r="32" spans="1:7" ht="29.25" x14ac:dyDescent="0.2">
      <c r="A32" s="9"/>
      <c r="D32" s="10"/>
      <c r="F32" s="15"/>
      <c r="G32" s="12" t="s">
        <v>79</v>
      </c>
    </row>
    <row r="33" spans="1:7" x14ac:dyDescent="0.2">
      <c r="A33" s="9"/>
      <c r="D33" s="10"/>
      <c r="F33" s="15"/>
      <c r="G33" s="10"/>
    </row>
    <row r="34" spans="1:7" x14ac:dyDescent="0.2">
      <c r="A34" s="9"/>
      <c r="D34" s="10"/>
      <c r="F34" s="15"/>
      <c r="G34" s="10"/>
    </row>
    <row r="35" spans="1:7" x14ac:dyDescent="0.2">
      <c r="A35" s="9"/>
      <c r="D35" s="10"/>
      <c r="F35" s="15"/>
      <c r="G35" s="10"/>
    </row>
    <row r="36" spans="1:7" x14ac:dyDescent="0.2">
      <c r="A36" s="9"/>
      <c r="D36" s="10"/>
      <c r="F36" s="15"/>
      <c r="G36" s="10"/>
    </row>
    <row r="37" spans="1:7" x14ac:dyDescent="0.2">
      <c r="A37" s="9"/>
      <c r="D37" s="10"/>
      <c r="F37" s="15"/>
      <c r="G37" s="10"/>
    </row>
    <row r="38" spans="1:7" x14ac:dyDescent="0.2">
      <c r="A38" s="9"/>
      <c r="D38" s="10"/>
      <c r="F38" s="15"/>
      <c r="G38" s="10"/>
    </row>
    <row r="39" spans="1:7" x14ac:dyDescent="0.2">
      <c r="A39" s="9"/>
      <c r="D39" s="10"/>
      <c r="F39" s="15"/>
      <c r="G39" s="10"/>
    </row>
    <row r="40" spans="1:7" x14ac:dyDescent="0.2">
      <c r="A40" s="9"/>
      <c r="D40" s="10"/>
      <c r="F40" s="15"/>
      <c r="G40" s="10"/>
    </row>
    <row r="41" spans="1:7" x14ac:dyDescent="0.2">
      <c r="A41" s="9"/>
      <c r="D41" s="10"/>
      <c r="F41" s="15"/>
      <c r="G41" s="10"/>
    </row>
    <row r="42" spans="1:7" x14ac:dyDescent="0.2">
      <c r="A42" s="9"/>
      <c r="D42" s="10"/>
      <c r="F42" s="15"/>
      <c r="G42" s="10"/>
    </row>
    <row r="43" spans="1:7" x14ac:dyDescent="0.2">
      <c r="A43" s="9"/>
      <c r="D43" s="10"/>
      <c r="F43" s="15"/>
      <c r="G43" s="10"/>
    </row>
    <row r="44" spans="1:7" x14ac:dyDescent="0.2">
      <c r="A44" s="9"/>
      <c r="D44" s="10"/>
      <c r="F44" s="15"/>
      <c r="G44" s="10"/>
    </row>
    <row r="45" spans="1:7" ht="15" thickBot="1" x14ac:dyDescent="0.25">
      <c r="A45" s="22"/>
      <c r="B45" s="23"/>
      <c r="C45" s="24"/>
      <c r="D45" s="17"/>
      <c r="F45" s="16"/>
      <c r="G45" s="17"/>
    </row>
    <row r="51" spans="1:1" ht="15.95" customHeight="1" x14ac:dyDescent="0.2">
      <c r="A51" s="83" t="s">
        <v>63</v>
      </c>
    </row>
    <row r="52" spans="1:1" x14ac:dyDescent="0.2">
      <c r="A52" s="84"/>
    </row>
    <row r="53" spans="1:1" x14ac:dyDescent="0.2">
      <c r="A53" s="84"/>
    </row>
    <row r="54" spans="1:1" x14ac:dyDescent="0.2">
      <c r="A54" s="84"/>
    </row>
    <row r="55" spans="1:1" x14ac:dyDescent="0.2">
      <c r="A55" s="84"/>
    </row>
    <row r="56" spans="1:1" x14ac:dyDescent="0.2">
      <c r="A56" s="84"/>
    </row>
    <row r="57" spans="1:1" x14ac:dyDescent="0.2">
      <c r="A57" s="84"/>
    </row>
    <row r="58" spans="1:1" x14ac:dyDescent="0.2">
      <c r="A58" s="84"/>
    </row>
    <row r="59" spans="1:1" ht="18" customHeight="1" x14ac:dyDescent="0.2">
      <c r="A59" s="84"/>
    </row>
    <row r="60" spans="1:1" ht="14.25" customHeight="1" x14ac:dyDescent="0.2">
      <c r="A60" s="83" t="s">
        <v>64</v>
      </c>
    </row>
    <row r="61" spans="1:1" x14ac:dyDescent="0.2">
      <c r="A61" s="84"/>
    </row>
    <row r="62" spans="1:1" x14ac:dyDescent="0.2">
      <c r="A62" s="84"/>
    </row>
    <row r="63" spans="1:1" x14ac:dyDescent="0.2">
      <c r="A63" s="84"/>
    </row>
    <row r="64" spans="1:1" x14ac:dyDescent="0.2">
      <c r="A64" s="84"/>
    </row>
    <row r="65" spans="1:1" x14ac:dyDescent="0.2">
      <c r="A65" s="84"/>
    </row>
    <row r="66" spans="1:1" x14ac:dyDescent="0.2">
      <c r="A66" s="85"/>
    </row>
    <row r="67" spans="1:1" x14ac:dyDescent="0.2">
      <c r="A67" s="83" t="s">
        <v>64</v>
      </c>
    </row>
    <row r="68" spans="1:1" x14ac:dyDescent="0.2">
      <c r="A68" s="84"/>
    </row>
    <row r="69" spans="1:1" x14ac:dyDescent="0.2">
      <c r="A69" s="84"/>
    </row>
    <row r="70" spans="1:1" x14ac:dyDescent="0.2">
      <c r="A70" s="84"/>
    </row>
    <row r="71" spans="1:1" x14ac:dyDescent="0.2">
      <c r="A71" s="84"/>
    </row>
    <row r="72" spans="1:1" x14ac:dyDescent="0.2">
      <c r="A72" s="84"/>
    </row>
    <row r="73" spans="1:1" x14ac:dyDescent="0.2">
      <c r="A73" s="85"/>
    </row>
    <row r="74" spans="1:1" x14ac:dyDescent="0.2">
      <c r="A74" s="83" t="s">
        <v>64</v>
      </c>
    </row>
    <row r="75" spans="1:1" x14ac:dyDescent="0.2">
      <c r="A75" s="84"/>
    </row>
    <row r="76" spans="1:1" x14ac:dyDescent="0.2">
      <c r="A76" s="84"/>
    </row>
    <row r="77" spans="1:1" x14ac:dyDescent="0.2">
      <c r="A77" s="84"/>
    </row>
    <row r="78" spans="1:1" x14ac:dyDescent="0.2">
      <c r="A78" s="84"/>
    </row>
    <row r="79" spans="1:1" x14ac:dyDescent="0.2">
      <c r="A79" s="84"/>
    </row>
    <row r="80" spans="1:1" x14ac:dyDescent="0.2">
      <c r="A80" s="85"/>
    </row>
    <row r="81" spans="1:2" x14ac:dyDescent="0.2">
      <c r="A81" s="83" t="s">
        <v>69</v>
      </c>
    </row>
    <row r="82" spans="1:2" x14ac:dyDescent="0.2">
      <c r="A82" s="84"/>
    </row>
    <row r="83" spans="1:2" x14ac:dyDescent="0.2">
      <c r="A83" s="84"/>
    </row>
    <row r="84" spans="1:2" x14ac:dyDescent="0.2">
      <c r="A84" s="84"/>
    </row>
    <row r="85" spans="1:2" x14ac:dyDescent="0.2">
      <c r="A85" s="84"/>
    </row>
    <row r="86" spans="1:2" x14ac:dyDescent="0.2">
      <c r="A86" s="84"/>
    </row>
    <row r="87" spans="1:2" x14ac:dyDescent="0.2">
      <c r="A87" s="85"/>
    </row>
    <row r="96" spans="1:2" ht="15" x14ac:dyDescent="0.25">
      <c r="B96" s="36" t="s">
        <v>119</v>
      </c>
    </row>
    <row r="97" spans="3:3" x14ac:dyDescent="0.2">
      <c r="C97" t="s">
        <v>120</v>
      </c>
    </row>
  </sheetData>
  <mergeCells count="8">
    <mergeCell ref="A74:A80"/>
    <mergeCell ref="A81:A87"/>
    <mergeCell ref="A4:C4"/>
    <mergeCell ref="A6:C6"/>
    <mergeCell ref="A1:C1"/>
    <mergeCell ref="A51:A59"/>
    <mergeCell ref="A60:A66"/>
    <mergeCell ref="A67:A73"/>
  </mergeCells>
  <hyperlinks>
    <hyperlink ref="C7" r:id="rId1" xr:uid="{63C5ABAF-7231-432A-AA95-CE626B62FF2E}"/>
    <hyperlink ref="C16" r:id="rId2" display="https://www.gasnom.com/ip/goldenpass/admin/ioc.cfm" xr:uid="{9F9E43A4-3484-41C2-AB1B-D15BDE3C9BB1}"/>
  </hyperlinks>
  <pageMargins left="0.7" right="0.7" top="0.75" bottom="0.75" header="0.3" footer="0.3"/>
  <pageSetup scale="50" orientation="landscape" r:id="rId3"/>
  <headerFooter>
    <oddHeader>&amp;CIndex of Customers - Instructions</oddHeader>
    <oddFooter>&amp;L&amp;Z&amp;F/&amp;A&amp;RPage &amp;P of &amp;N</oddFooter>
  </headerFooter>
  <rowBreaks count="1" manualBreakCount="1">
    <brk id="47" max="16383" man="1"/>
  </rowBreaks>
  <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B3A52C-B94C-4F21-A861-15304974558E}">
  <dimension ref="A1:A39"/>
  <sheetViews>
    <sheetView workbookViewId="0">
      <selection activeCell="A70" sqref="A70"/>
    </sheetView>
  </sheetViews>
  <sheetFormatPr defaultRowHeight="14.25" x14ac:dyDescent="0.2"/>
  <cols>
    <col min="1" max="1" width="198" style="8" customWidth="1"/>
  </cols>
  <sheetData>
    <row r="1" spans="1:1" ht="18" x14ac:dyDescent="0.2">
      <c r="A1" s="32" t="s">
        <v>80</v>
      </c>
    </row>
    <row r="2" spans="1:1" x14ac:dyDescent="0.2">
      <c r="A2" s="8" t="s">
        <v>81</v>
      </c>
    </row>
    <row r="3" spans="1:1" x14ac:dyDescent="0.2">
      <c r="A3" s="8" t="s">
        <v>82</v>
      </c>
    </row>
    <row r="4" spans="1:1" ht="28.5" x14ac:dyDescent="0.2">
      <c r="A4" s="8" t="s">
        <v>83</v>
      </c>
    </row>
    <row r="5" spans="1:1" ht="28.5" x14ac:dyDescent="0.2">
      <c r="A5" s="8" t="s">
        <v>84</v>
      </c>
    </row>
    <row r="6" spans="1:1" ht="28.5" x14ac:dyDescent="0.2">
      <c r="A6" s="8" t="s">
        <v>85</v>
      </c>
    </row>
    <row r="7" spans="1:1" ht="15" x14ac:dyDescent="0.2">
      <c r="A7" s="33" t="s">
        <v>86</v>
      </c>
    </row>
    <row r="8" spans="1:1" ht="15" x14ac:dyDescent="0.2">
      <c r="A8" s="33" t="s">
        <v>87</v>
      </c>
    </row>
    <row r="9" spans="1:1" ht="15" x14ac:dyDescent="0.2">
      <c r="A9" s="33" t="s">
        <v>88</v>
      </c>
    </row>
    <row r="10" spans="1:1" ht="15" x14ac:dyDescent="0.2">
      <c r="A10" s="33" t="s">
        <v>89</v>
      </c>
    </row>
    <row r="11" spans="1:1" x14ac:dyDescent="0.2">
      <c r="A11" s="8" t="s">
        <v>90</v>
      </c>
    </row>
    <row r="12" spans="1:1" ht="15" x14ac:dyDescent="0.2">
      <c r="A12" s="33" t="s">
        <v>91</v>
      </c>
    </row>
    <row r="13" spans="1:1" ht="45" x14ac:dyDescent="0.2">
      <c r="A13" s="33" t="s">
        <v>92</v>
      </c>
    </row>
    <row r="14" spans="1:1" ht="15" x14ac:dyDescent="0.2">
      <c r="A14" s="33" t="s">
        <v>93</v>
      </c>
    </row>
    <row r="15" spans="1:1" x14ac:dyDescent="0.2">
      <c r="A15" s="8" t="s">
        <v>94</v>
      </c>
    </row>
    <row r="16" spans="1:1" x14ac:dyDescent="0.2">
      <c r="A16" s="8" t="s">
        <v>95</v>
      </c>
    </row>
    <row r="17" spans="1:1" ht="15" x14ac:dyDescent="0.2">
      <c r="A17" s="33" t="s">
        <v>96</v>
      </c>
    </row>
    <row r="18" spans="1:1" ht="15" x14ac:dyDescent="0.2">
      <c r="A18" s="33" t="s">
        <v>97</v>
      </c>
    </row>
    <row r="19" spans="1:1" ht="15" x14ac:dyDescent="0.2">
      <c r="A19" s="33" t="s">
        <v>98</v>
      </c>
    </row>
    <row r="20" spans="1:1" ht="15" x14ac:dyDescent="0.2">
      <c r="A20" s="33" t="s">
        <v>99</v>
      </c>
    </row>
    <row r="21" spans="1:1" ht="28.5" x14ac:dyDescent="0.2">
      <c r="A21" s="8" t="s">
        <v>100</v>
      </c>
    </row>
    <row r="22" spans="1:1" ht="15" x14ac:dyDescent="0.2">
      <c r="A22" s="33" t="s">
        <v>101</v>
      </c>
    </row>
    <row r="23" spans="1:1" x14ac:dyDescent="0.2">
      <c r="A23" s="8" t="s">
        <v>102</v>
      </c>
    </row>
    <row r="24" spans="1:1" ht="15" x14ac:dyDescent="0.2">
      <c r="A24" s="33" t="s">
        <v>103</v>
      </c>
    </row>
    <row r="25" spans="1:1" ht="15" x14ac:dyDescent="0.2">
      <c r="A25" s="34" t="s">
        <v>104</v>
      </c>
    </row>
    <row r="26" spans="1:1" ht="75" x14ac:dyDescent="0.2">
      <c r="A26" s="35" t="s">
        <v>105</v>
      </c>
    </row>
    <row r="27" spans="1:1" x14ac:dyDescent="0.2">
      <c r="A27" s="8" t="s">
        <v>106</v>
      </c>
    </row>
    <row r="28" spans="1:1" ht="15" x14ac:dyDescent="0.2">
      <c r="A28" s="35" t="s">
        <v>107</v>
      </c>
    </row>
    <row r="29" spans="1:1" ht="15" x14ac:dyDescent="0.2">
      <c r="A29" s="35" t="s">
        <v>108</v>
      </c>
    </row>
    <row r="30" spans="1:1" ht="15" x14ac:dyDescent="0.2">
      <c r="A30" s="35" t="s">
        <v>109</v>
      </c>
    </row>
    <row r="31" spans="1:1" ht="15" x14ac:dyDescent="0.2">
      <c r="A31" s="35" t="s">
        <v>110</v>
      </c>
    </row>
    <row r="32" spans="1:1" x14ac:dyDescent="0.2">
      <c r="A32" s="8" t="s">
        <v>111</v>
      </c>
    </row>
    <row r="33" spans="1:1" x14ac:dyDescent="0.2">
      <c r="A33" s="8" t="s">
        <v>90</v>
      </c>
    </row>
    <row r="34" spans="1:1" ht="15" x14ac:dyDescent="0.2">
      <c r="A34" s="35" t="s">
        <v>112</v>
      </c>
    </row>
    <row r="35" spans="1:1" x14ac:dyDescent="0.2">
      <c r="A35" s="8" t="s">
        <v>113</v>
      </c>
    </row>
    <row r="36" spans="1:1" ht="15" x14ac:dyDescent="0.2">
      <c r="A36" s="35" t="s">
        <v>114</v>
      </c>
    </row>
    <row r="37" spans="1:1" x14ac:dyDescent="0.2">
      <c r="A37" s="8" t="s">
        <v>115</v>
      </c>
    </row>
    <row r="38" spans="1:1" ht="30" x14ac:dyDescent="0.2">
      <c r="A38" s="35" t="s">
        <v>116</v>
      </c>
    </row>
    <row r="39" spans="1:1" ht="30" x14ac:dyDescent="0.2">
      <c r="A39" s="35" t="s">
        <v>117</v>
      </c>
    </row>
  </sheetData>
  <pageMargins left="0.7" right="0.7" top="0.75" bottom="0.75" header="0.3" footer="0.3"/>
  <pageSetup orientation="portrait" r:id="rId1"/>
  <headerFooter>
    <oddHeader>&amp;CIndex of Customers
Regulatory Citation</oddHeader>
    <oddFooter>&amp;L&amp;F/&amp;A&amp;RPage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8F66E1-4043-454F-A429-811FD343640B}">
  <dimension ref="A1:O16"/>
  <sheetViews>
    <sheetView workbookViewId="0">
      <selection activeCell="D34" sqref="D34"/>
    </sheetView>
  </sheetViews>
  <sheetFormatPr defaultRowHeight="14.25" x14ac:dyDescent="0.2"/>
  <cols>
    <col min="1" max="1" width="21.125" customWidth="1"/>
    <col min="2" max="2" width="39.125" customWidth="1"/>
    <col min="3" max="3" width="21.875" customWidth="1"/>
    <col min="4" max="4" width="39.625" customWidth="1"/>
    <col min="5" max="5" width="60.125" customWidth="1"/>
    <col min="6" max="6" width="33.875" customWidth="1"/>
    <col min="7" max="7" width="22.625" customWidth="1"/>
    <col min="8" max="8" width="35.75" customWidth="1"/>
  </cols>
  <sheetData>
    <row r="1" spans="1:15" ht="15" x14ac:dyDescent="0.25">
      <c r="A1" s="60" t="s">
        <v>135</v>
      </c>
      <c r="B1" s="60" t="s">
        <v>136</v>
      </c>
      <c r="C1" s="60" t="s">
        <v>137</v>
      </c>
      <c r="D1" s="60" t="s">
        <v>138</v>
      </c>
      <c r="E1" s="60" t="s">
        <v>139</v>
      </c>
      <c r="F1" s="60" t="s">
        <v>140</v>
      </c>
      <c r="G1" s="60" t="s">
        <v>141</v>
      </c>
      <c r="H1" s="60" t="s">
        <v>142</v>
      </c>
    </row>
    <row r="2" spans="1:15" ht="15" x14ac:dyDescent="0.25">
      <c r="A2" t="s">
        <v>4</v>
      </c>
      <c r="B2" t="s">
        <v>23</v>
      </c>
      <c r="C2">
        <v>809644664</v>
      </c>
      <c r="D2" t="s">
        <v>6</v>
      </c>
      <c r="E2" t="s">
        <v>7</v>
      </c>
      <c r="F2" t="s">
        <v>24</v>
      </c>
      <c r="G2" s="1">
        <v>40616</v>
      </c>
      <c r="H2" s="1">
        <v>49748</v>
      </c>
      <c r="I2" s="3">
        <v>4821</v>
      </c>
      <c r="J2" t="s">
        <v>9</v>
      </c>
      <c r="K2">
        <v>636610</v>
      </c>
      <c r="L2">
        <v>0</v>
      </c>
      <c r="N2" s="2">
        <v>4821</v>
      </c>
      <c r="O2" t="s">
        <v>28</v>
      </c>
    </row>
    <row r="3" spans="1:15" ht="15" x14ac:dyDescent="0.25">
      <c r="G3" s="1"/>
      <c r="H3" s="1"/>
      <c r="N3" s="2"/>
    </row>
    <row r="4" spans="1:15" ht="15" x14ac:dyDescent="0.25">
      <c r="A4" s="61" t="s">
        <v>135</v>
      </c>
      <c r="B4" s="61" t="s">
        <v>143</v>
      </c>
      <c r="C4" s="61" t="s">
        <v>144</v>
      </c>
      <c r="D4" s="61" t="s">
        <v>145</v>
      </c>
      <c r="E4" s="61" t="s">
        <v>146</v>
      </c>
      <c r="F4" s="61" t="s">
        <v>147</v>
      </c>
      <c r="G4" s="1"/>
      <c r="H4" s="1"/>
      <c r="N4" s="2"/>
    </row>
    <row r="5" spans="1:15" x14ac:dyDescent="0.2">
      <c r="A5" t="s">
        <v>10</v>
      </c>
      <c r="B5" t="s">
        <v>11</v>
      </c>
      <c r="C5" t="s">
        <v>12</v>
      </c>
      <c r="D5">
        <v>95</v>
      </c>
      <c r="E5">
        <v>1097217</v>
      </c>
      <c r="F5" s="43">
        <v>0</v>
      </c>
      <c r="G5">
        <v>0</v>
      </c>
      <c r="H5">
        <v>0</v>
      </c>
    </row>
    <row r="6" spans="1:15" ht="15" x14ac:dyDescent="0.25">
      <c r="A6" t="s">
        <v>10</v>
      </c>
      <c r="B6" t="s">
        <v>11</v>
      </c>
      <c r="C6" t="s">
        <v>148</v>
      </c>
      <c r="D6">
        <v>95</v>
      </c>
      <c r="E6">
        <v>805469</v>
      </c>
      <c r="F6">
        <v>636610</v>
      </c>
      <c r="G6">
        <v>0</v>
      </c>
      <c r="H6">
        <v>0</v>
      </c>
      <c r="N6" s="2"/>
    </row>
    <row r="7" spans="1:15" x14ac:dyDescent="0.2">
      <c r="A7" t="s">
        <v>10</v>
      </c>
      <c r="B7" t="s">
        <v>13</v>
      </c>
      <c r="C7" t="s">
        <v>14</v>
      </c>
      <c r="D7">
        <v>95</v>
      </c>
      <c r="E7">
        <v>746935</v>
      </c>
      <c r="F7" s="43">
        <v>64434</v>
      </c>
      <c r="G7">
        <v>0</v>
      </c>
      <c r="H7">
        <v>0</v>
      </c>
    </row>
    <row r="8" spans="1:15" x14ac:dyDescent="0.2">
      <c r="A8" t="s">
        <v>10</v>
      </c>
      <c r="B8" t="s">
        <v>13</v>
      </c>
      <c r="C8" t="s">
        <v>15</v>
      </c>
      <c r="D8">
        <v>95</v>
      </c>
      <c r="E8">
        <v>805557</v>
      </c>
      <c r="F8" s="43">
        <v>0</v>
      </c>
      <c r="G8">
        <v>0</v>
      </c>
      <c r="H8">
        <v>0</v>
      </c>
    </row>
    <row r="9" spans="1:15" x14ac:dyDescent="0.2">
      <c r="A9" t="s">
        <v>10</v>
      </c>
      <c r="B9" t="s">
        <v>13</v>
      </c>
      <c r="C9" t="s">
        <v>16</v>
      </c>
      <c r="D9">
        <v>95</v>
      </c>
      <c r="E9">
        <v>805559</v>
      </c>
      <c r="F9" s="43">
        <v>46721</v>
      </c>
      <c r="G9">
        <v>0</v>
      </c>
      <c r="H9">
        <v>0</v>
      </c>
    </row>
    <row r="10" spans="1:15" x14ac:dyDescent="0.2">
      <c r="A10" t="s">
        <v>10</v>
      </c>
      <c r="B10" t="s">
        <v>13</v>
      </c>
      <c r="C10" t="s">
        <v>17</v>
      </c>
      <c r="D10">
        <v>95</v>
      </c>
      <c r="E10">
        <v>805561</v>
      </c>
      <c r="F10" s="43">
        <v>62295</v>
      </c>
      <c r="G10">
        <v>0</v>
      </c>
      <c r="H10">
        <v>0</v>
      </c>
    </row>
    <row r="11" spans="1:15" x14ac:dyDescent="0.2">
      <c r="A11" t="s">
        <v>10</v>
      </c>
      <c r="B11" t="s">
        <v>13</v>
      </c>
      <c r="C11" t="s">
        <v>18</v>
      </c>
      <c r="D11">
        <v>95</v>
      </c>
      <c r="E11">
        <v>805464</v>
      </c>
      <c r="F11" s="43">
        <v>140164</v>
      </c>
      <c r="G11">
        <v>0</v>
      </c>
      <c r="H11">
        <v>0</v>
      </c>
    </row>
    <row r="12" spans="1:15" x14ac:dyDescent="0.2">
      <c r="A12" t="s">
        <v>10</v>
      </c>
      <c r="B12" t="s">
        <v>13</v>
      </c>
      <c r="C12" t="s">
        <v>19</v>
      </c>
      <c r="D12">
        <v>95</v>
      </c>
      <c r="E12">
        <v>805475</v>
      </c>
      <c r="F12" s="43">
        <v>154642</v>
      </c>
      <c r="G12">
        <v>0</v>
      </c>
      <c r="H12">
        <v>0</v>
      </c>
    </row>
    <row r="13" spans="1:15" x14ac:dyDescent="0.2">
      <c r="A13" t="s">
        <v>10</v>
      </c>
      <c r="B13" t="s">
        <v>13</v>
      </c>
      <c r="C13" t="s">
        <v>20</v>
      </c>
      <c r="D13">
        <v>95</v>
      </c>
      <c r="E13">
        <v>805462</v>
      </c>
      <c r="F13" s="43">
        <v>154642</v>
      </c>
      <c r="G13">
        <v>0</v>
      </c>
      <c r="H13">
        <v>0</v>
      </c>
    </row>
    <row r="14" spans="1:15" x14ac:dyDescent="0.2">
      <c r="A14" t="s">
        <v>10</v>
      </c>
      <c r="B14" t="s">
        <v>13</v>
      </c>
      <c r="C14" t="s">
        <v>21</v>
      </c>
      <c r="D14">
        <v>95</v>
      </c>
      <c r="E14">
        <v>805461</v>
      </c>
      <c r="F14" s="43">
        <v>176034</v>
      </c>
      <c r="G14">
        <v>0</v>
      </c>
      <c r="H14">
        <v>0</v>
      </c>
    </row>
    <row r="15" spans="1:15" x14ac:dyDescent="0.2">
      <c r="A15" t="s">
        <v>10</v>
      </c>
      <c r="B15" t="s">
        <v>13</v>
      </c>
      <c r="C15" t="s">
        <v>22</v>
      </c>
      <c r="D15">
        <v>95</v>
      </c>
      <c r="E15">
        <v>805458</v>
      </c>
      <c r="F15" s="43">
        <v>245</v>
      </c>
      <c r="G15">
        <v>0</v>
      </c>
      <c r="H15">
        <v>0</v>
      </c>
    </row>
    <row r="16" spans="1:15" x14ac:dyDescent="0.2">
      <c r="A16" t="s">
        <v>10</v>
      </c>
      <c r="B16" t="s">
        <v>13</v>
      </c>
      <c r="C16" t="s">
        <v>12</v>
      </c>
      <c r="D16">
        <v>95</v>
      </c>
      <c r="E16">
        <v>1097217</v>
      </c>
      <c r="F16" s="43">
        <v>155738</v>
      </c>
      <c r="G16">
        <v>0</v>
      </c>
      <c r="H16">
        <v>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3A7882-FCE6-474C-B4EF-65F9CA2CEA39}">
  <dimension ref="A1:P36"/>
  <sheetViews>
    <sheetView workbookViewId="0">
      <selection activeCell="Y21" sqref="Y21"/>
    </sheetView>
  </sheetViews>
  <sheetFormatPr defaultRowHeight="14.25" x14ac:dyDescent="0.2"/>
  <sheetData>
    <row r="1" spans="1:16" x14ac:dyDescent="0.2">
      <c r="A1" s="67" t="s">
        <v>0</v>
      </c>
      <c r="B1" s="103" t="s">
        <v>1</v>
      </c>
      <c r="C1" s="104"/>
      <c r="D1" s="68" t="s">
        <v>62</v>
      </c>
      <c r="E1" s="69">
        <v>45379</v>
      </c>
      <c r="F1" s="105" t="s">
        <v>2</v>
      </c>
      <c r="G1" s="106"/>
      <c r="H1" s="70"/>
      <c r="I1" s="69">
        <v>45383</v>
      </c>
      <c r="J1" s="107"/>
      <c r="K1" s="108"/>
      <c r="L1" s="109"/>
      <c r="M1" s="68" t="s">
        <v>3</v>
      </c>
      <c r="N1" s="80"/>
      <c r="O1" s="71" t="s">
        <v>149</v>
      </c>
      <c r="P1" s="71" t="s">
        <v>150</v>
      </c>
    </row>
    <row r="2" spans="1:16" x14ac:dyDescent="0.2">
      <c r="A2" s="72" t="s">
        <v>4</v>
      </c>
      <c r="B2" s="97" t="s">
        <v>5</v>
      </c>
      <c r="C2" s="98"/>
      <c r="D2" s="99">
        <v>1368265</v>
      </c>
      <c r="E2" s="100"/>
      <c r="F2" s="73" t="s">
        <v>6</v>
      </c>
      <c r="G2" s="73" t="s">
        <v>7</v>
      </c>
      <c r="H2" s="73" t="s">
        <v>8</v>
      </c>
      <c r="I2" s="74">
        <v>40672</v>
      </c>
      <c r="J2" s="74">
        <v>49804</v>
      </c>
      <c r="K2" s="72">
        <v>4421</v>
      </c>
      <c r="L2" s="72" t="s">
        <v>9</v>
      </c>
      <c r="M2" s="75">
        <v>812300</v>
      </c>
      <c r="N2" s="81"/>
      <c r="O2" s="101"/>
      <c r="P2" s="102"/>
    </row>
    <row r="3" spans="1:16" x14ac:dyDescent="0.2">
      <c r="A3" s="76" t="s">
        <v>10</v>
      </c>
      <c r="B3" s="77" t="s">
        <v>11</v>
      </c>
      <c r="C3" s="78" t="s">
        <v>12</v>
      </c>
      <c r="D3" s="91">
        <v>95</v>
      </c>
      <c r="E3" s="92"/>
      <c r="F3" s="93"/>
      <c r="G3" s="91">
        <v>1097217</v>
      </c>
      <c r="H3" s="92"/>
      <c r="I3" s="93"/>
      <c r="J3" s="94" t="s">
        <v>151</v>
      </c>
      <c r="K3" s="95"/>
      <c r="L3" s="96"/>
      <c r="M3" s="79">
        <v>812300</v>
      </c>
      <c r="N3" s="3">
        <v>812300</v>
      </c>
      <c r="O3" s="94"/>
      <c r="P3" s="96"/>
    </row>
    <row r="4" spans="1:16" x14ac:dyDescent="0.2">
      <c r="A4" s="76" t="s">
        <v>10</v>
      </c>
      <c r="B4" s="77" t="s">
        <v>13</v>
      </c>
      <c r="C4" s="78" t="s">
        <v>14</v>
      </c>
      <c r="D4" s="91">
        <v>95</v>
      </c>
      <c r="E4" s="92"/>
      <c r="F4" s="93"/>
      <c r="G4" s="91">
        <v>746935</v>
      </c>
      <c r="H4" s="92"/>
      <c r="I4" s="93"/>
      <c r="J4" s="94" t="s">
        <v>151</v>
      </c>
      <c r="K4" s="95"/>
      <c r="L4" s="96"/>
      <c r="M4" s="79">
        <v>82217</v>
      </c>
      <c r="N4" s="82">
        <v>82217</v>
      </c>
      <c r="O4" s="94"/>
      <c r="P4" s="96"/>
    </row>
    <row r="5" spans="1:16" x14ac:dyDescent="0.2">
      <c r="A5" s="76" t="s">
        <v>10</v>
      </c>
      <c r="B5" s="77" t="s">
        <v>13</v>
      </c>
      <c r="C5" s="78" t="s">
        <v>15</v>
      </c>
      <c r="D5" s="91">
        <v>95</v>
      </c>
      <c r="E5" s="92"/>
      <c r="F5" s="93"/>
      <c r="G5" s="91">
        <v>805557</v>
      </c>
      <c r="H5" s="92"/>
      <c r="I5" s="93"/>
      <c r="J5" s="94" t="s">
        <v>151</v>
      </c>
      <c r="K5" s="95"/>
      <c r="L5" s="96"/>
      <c r="M5" s="79">
        <v>198717</v>
      </c>
      <c r="N5" s="82">
        <v>198717</v>
      </c>
      <c r="O5" s="94"/>
      <c r="P5" s="96"/>
    </row>
    <row r="6" spans="1:16" x14ac:dyDescent="0.2">
      <c r="A6" s="76" t="s">
        <v>10</v>
      </c>
      <c r="B6" s="77" t="s">
        <v>13</v>
      </c>
      <c r="C6" s="78" t="s">
        <v>16</v>
      </c>
      <c r="D6" s="91">
        <v>95</v>
      </c>
      <c r="E6" s="92"/>
      <c r="F6" s="93"/>
      <c r="G6" s="91">
        <v>805559</v>
      </c>
      <c r="H6" s="92"/>
      <c r="I6" s="93"/>
      <c r="J6" s="94" t="s">
        <v>151</v>
      </c>
      <c r="K6" s="95"/>
      <c r="L6" s="96"/>
      <c r="M6" s="79">
        <v>59615</v>
      </c>
      <c r="N6" s="82">
        <v>59615</v>
      </c>
      <c r="O6" s="94"/>
      <c r="P6" s="96"/>
    </row>
    <row r="7" spans="1:16" x14ac:dyDescent="0.2">
      <c r="A7" s="76" t="s">
        <v>10</v>
      </c>
      <c r="B7" s="77" t="s">
        <v>13</v>
      </c>
      <c r="C7" s="78" t="s">
        <v>17</v>
      </c>
      <c r="D7" s="91">
        <v>95</v>
      </c>
      <c r="E7" s="92"/>
      <c r="F7" s="93"/>
      <c r="G7" s="91">
        <v>805561</v>
      </c>
      <c r="H7" s="92"/>
      <c r="I7" s="93"/>
      <c r="J7" s="94" t="s">
        <v>151</v>
      </c>
      <c r="K7" s="95"/>
      <c r="L7" s="96"/>
      <c r="M7" s="79">
        <v>79487</v>
      </c>
      <c r="N7" s="82">
        <v>79487</v>
      </c>
      <c r="O7" s="94"/>
      <c r="P7" s="96"/>
    </row>
    <row r="8" spans="1:16" x14ac:dyDescent="0.2">
      <c r="A8" s="76" t="s">
        <v>10</v>
      </c>
      <c r="B8" s="77" t="s">
        <v>13</v>
      </c>
      <c r="C8" s="78" t="s">
        <v>18</v>
      </c>
      <c r="D8" s="91">
        <v>95</v>
      </c>
      <c r="E8" s="92"/>
      <c r="F8" s="93"/>
      <c r="G8" s="91">
        <v>805464</v>
      </c>
      <c r="H8" s="92"/>
      <c r="I8" s="93"/>
      <c r="J8" s="94" t="s">
        <v>151</v>
      </c>
      <c r="K8" s="95"/>
      <c r="L8" s="96"/>
      <c r="M8" s="79">
        <v>178846</v>
      </c>
      <c r="N8" s="82">
        <v>178846</v>
      </c>
      <c r="O8" s="94"/>
      <c r="P8" s="96"/>
    </row>
    <row r="9" spans="1:16" x14ac:dyDescent="0.2">
      <c r="A9" s="76" t="s">
        <v>10</v>
      </c>
      <c r="B9" s="77" t="s">
        <v>13</v>
      </c>
      <c r="C9" s="78" t="s">
        <v>19</v>
      </c>
      <c r="D9" s="91">
        <v>95</v>
      </c>
      <c r="E9" s="92"/>
      <c r="F9" s="93"/>
      <c r="G9" s="91">
        <v>805475</v>
      </c>
      <c r="H9" s="92"/>
      <c r="I9" s="93"/>
      <c r="J9" s="94" t="s">
        <v>151</v>
      </c>
      <c r="K9" s="95"/>
      <c r="L9" s="96"/>
      <c r="M9" s="79">
        <v>197320</v>
      </c>
      <c r="N9" s="82">
        <v>197320</v>
      </c>
      <c r="O9" s="94"/>
      <c r="P9" s="96"/>
    </row>
    <row r="10" spans="1:16" x14ac:dyDescent="0.2">
      <c r="A10" s="76" t="s">
        <v>10</v>
      </c>
      <c r="B10" s="77" t="s">
        <v>13</v>
      </c>
      <c r="C10" s="78" t="s">
        <v>20</v>
      </c>
      <c r="D10" s="91">
        <v>95</v>
      </c>
      <c r="E10" s="92"/>
      <c r="F10" s="93"/>
      <c r="G10" s="91">
        <v>805462</v>
      </c>
      <c r="H10" s="92"/>
      <c r="I10" s="93"/>
      <c r="J10" s="94" t="s">
        <v>151</v>
      </c>
      <c r="K10" s="95"/>
      <c r="L10" s="96"/>
      <c r="M10" s="79">
        <v>197320</v>
      </c>
      <c r="N10" s="82">
        <v>197320</v>
      </c>
      <c r="O10" s="94"/>
      <c r="P10" s="96"/>
    </row>
    <row r="11" spans="1:16" x14ac:dyDescent="0.2">
      <c r="A11" s="76" t="s">
        <v>10</v>
      </c>
      <c r="B11" s="77" t="s">
        <v>13</v>
      </c>
      <c r="C11" s="78" t="s">
        <v>21</v>
      </c>
      <c r="D11" s="91">
        <v>95</v>
      </c>
      <c r="E11" s="92"/>
      <c r="F11" s="93"/>
      <c r="G11" s="91">
        <v>805461</v>
      </c>
      <c r="H11" s="92"/>
      <c r="I11" s="93"/>
      <c r="J11" s="94" t="s">
        <v>151</v>
      </c>
      <c r="K11" s="95"/>
      <c r="L11" s="96"/>
      <c r="M11" s="79">
        <v>224616</v>
      </c>
      <c r="N11" s="82">
        <v>224616</v>
      </c>
      <c r="O11" s="94"/>
      <c r="P11" s="96"/>
    </row>
    <row r="12" spans="1:16" x14ac:dyDescent="0.2">
      <c r="A12" s="76" t="s">
        <v>10</v>
      </c>
      <c r="B12" s="77" t="s">
        <v>13</v>
      </c>
      <c r="C12" s="78" t="s">
        <v>22</v>
      </c>
      <c r="D12" s="91">
        <v>95</v>
      </c>
      <c r="E12" s="92"/>
      <c r="F12" s="93"/>
      <c r="G12" s="91">
        <v>805458</v>
      </c>
      <c r="H12" s="92"/>
      <c r="I12" s="93"/>
      <c r="J12" s="94" t="s">
        <v>151</v>
      </c>
      <c r="K12" s="95"/>
      <c r="L12" s="96"/>
      <c r="M12" s="79">
        <v>312</v>
      </c>
      <c r="N12" s="82">
        <v>312</v>
      </c>
      <c r="O12" s="94"/>
      <c r="P12" s="96"/>
    </row>
    <row r="13" spans="1:16" x14ac:dyDescent="0.2">
      <c r="A13" s="72" t="s">
        <v>4</v>
      </c>
      <c r="B13" s="97" t="s">
        <v>23</v>
      </c>
      <c r="C13" s="98"/>
      <c r="D13" s="99">
        <v>809644664</v>
      </c>
      <c r="E13" s="100"/>
      <c r="F13" s="73" t="s">
        <v>6</v>
      </c>
      <c r="G13" s="73" t="s">
        <v>7</v>
      </c>
      <c r="H13" s="73" t="s">
        <v>24</v>
      </c>
      <c r="I13" s="74">
        <v>40616</v>
      </c>
      <c r="J13" s="74">
        <v>49748</v>
      </c>
      <c r="K13" s="72">
        <v>4365</v>
      </c>
      <c r="L13" s="72" t="s">
        <v>9</v>
      </c>
      <c r="M13" s="75">
        <v>636610</v>
      </c>
      <c r="N13" s="81"/>
      <c r="O13" s="101"/>
      <c r="P13" s="102"/>
    </row>
    <row r="14" spans="1:16" x14ac:dyDescent="0.2">
      <c r="A14" s="76" t="s">
        <v>10</v>
      </c>
      <c r="B14" s="77" t="s">
        <v>11</v>
      </c>
      <c r="C14" s="78" t="s">
        <v>12</v>
      </c>
      <c r="D14" s="91">
        <v>95</v>
      </c>
      <c r="E14" s="92"/>
      <c r="F14" s="93"/>
      <c r="G14" s="91">
        <v>1097217</v>
      </c>
      <c r="H14" s="92"/>
      <c r="I14" s="93"/>
      <c r="J14" s="94" t="s">
        <v>151</v>
      </c>
      <c r="K14" s="95"/>
      <c r="L14" s="96"/>
      <c r="M14" s="79"/>
      <c r="N14" s="55">
        <v>0</v>
      </c>
      <c r="O14" s="94"/>
      <c r="P14" s="96"/>
    </row>
    <row r="15" spans="1:16" x14ac:dyDescent="0.2">
      <c r="A15" s="76" t="s">
        <v>10</v>
      </c>
      <c r="B15" s="77" t="s">
        <v>11</v>
      </c>
      <c r="C15" s="78" t="s">
        <v>148</v>
      </c>
      <c r="D15" s="91">
        <v>95</v>
      </c>
      <c r="E15" s="92"/>
      <c r="F15" s="93"/>
      <c r="G15" s="91">
        <v>805469</v>
      </c>
      <c r="H15" s="92"/>
      <c r="I15" s="93"/>
      <c r="J15" s="94" t="s">
        <v>151</v>
      </c>
      <c r="K15" s="95"/>
      <c r="L15" s="96"/>
      <c r="M15" s="79">
        <v>636610</v>
      </c>
      <c r="N15" s="3">
        <v>636610</v>
      </c>
      <c r="O15" s="94"/>
      <c r="P15" s="96"/>
    </row>
    <row r="16" spans="1:16" x14ac:dyDescent="0.2">
      <c r="A16" s="76" t="s">
        <v>10</v>
      </c>
      <c r="B16" s="77" t="s">
        <v>13</v>
      </c>
      <c r="C16" s="78" t="s">
        <v>14</v>
      </c>
      <c r="D16" s="91">
        <v>95</v>
      </c>
      <c r="E16" s="92"/>
      <c r="F16" s="93"/>
      <c r="G16" s="91">
        <v>746955</v>
      </c>
      <c r="H16" s="92"/>
      <c r="I16" s="93"/>
      <c r="J16" s="94" t="s">
        <v>151</v>
      </c>
      <c r="K16" s="95"/>
      <c r="L16" s="96"/>
      <c r="M16" s="79">
        <v>64434</v>
      </c>
      <c r="N16" s="82">
        <v>64434</v>
      </c>
      <c r="O16" s="94"/>
      <c r="P16" s="96"/>
    </row>
    <row r="17" spans="1:16" x14ac:dyDescent="0.2">
      <c r="A17" s="76" t="s">
        <v>10</v>
      </c>
      <c r="B17" s="77" t="s">
        <v>13</v>
      </c>
      <c r="C17" s="78" t="s">
        <v>15</v>
      </c>
      <c r="D17" s="91">
        <v>95</v>
      </c>
      <c r="E17" s="92"/>
      <c r="F17" s="93"/>
      <c r="G17" s="91">
        <v>805557</v>
      </c>
      <c r="H17" s="92"/>
      <c r="I17" s="93"/>
      <c r="J17" s="94" t="s">
        <v>151</v>
      </c>
      <c r="K17" s="95"/>
      <c r="L17" s="96"/>
      <c r="M17" s="79"/>
      <c r="N17" s="82">
        <v>0</v>
      </c>
      <c r="O17" s="94"/>
      <c r="P17" s="96"/>
    </row>
    <row r="18" spans="1:16" x14ac:dyDescent="0.2">
      <c r="A18" s="76" t="s">
        <v>10</v>
      </c>
      <c r="B18" s="77" t="s">
        <v>13</v>
      </c>
      <c r="C18" s="78" t="s">
        <v>16</v>
      </c>
      <c r="D18" s="91">
        <v>95</v>
      </c>
      <c r="E18" s="92"/>
      <c r="F18" s="93"/>
      <c r="G18" s="91">
        <v>805559</v>
      </c>
      <c r="H18" s="92"/>
      <c r="I18" s="93"/>
      <c r="J18" s="94" t="s">
        <v>151</v>
      </c>
      <c r="K18" s="95"/>
      <c r="L18" s="96"/>
      <c r="M18" s="79">
        <v>46721</v>
      </c>
      <c r="N18" s="82">
        <v>46721</v>
      </c>
      <c r="O18" s="94"/>
      <c r="P18" s="96"/>
    </row>
    <row r="19" spans="1:16" x14ac:dyDescent="0.2">
      <c r="A19" s="76" t="s">
        <v>10</v>
      </c>
      <c r="B19" s="77" t="s">
        <v>13</v>
      </c>
      <c r="C19" s="78" t="s">
        <v>17</v>
      </c>
      <c r="D19" s="91">
        <v>95</v>
      </c>
      <c r="E19" s="92"/>
      <c r="F19" s="93"/>
      <c r="G19" s="91">
        <v>805561</v>
      </c>
      <c r="H19" s="92"/>
      <c r="I19" s="93"/>
      <c r="J19" s="94" t="s">
        <v>151</v>
      </c>
      <c r="K19" s="95"/>
      <c r="L19" s="96"/>
      <c r="M19" s="79">
        <v>62295</v>
      </c>
      <c r="N19" s="82">
        <v>62295</v>
      </c>
      <c r="O19" s="94"/>
      <c r="P19" s="96"/>
    </row>
    <row r="20" spans="1:16" x14ac:dyDescent="0.2">
      <c r="A20" s="76" t="s">
        <v>10</v>
      </c>
      <c r="B20" s="77" t="s">
        <v>13</v>
      </c>
      <c r="C20" s="78" t="s">
        <v>18</v>
      </c>
      <c r="D20" s="91">
        <v>95</v>
      </c>
      <c r="E20" s="92"/>
      <c r="F20" s="93"/>
      <c r="G20" s="91">
        <v>805464</v>
      </c>
      <c r="H20" s="92"/>
      <c r="I20" s="93"/>
      <c r="J20" s="94" t="s">
        <v>151</v>
      </c>
      <c r="K20" s="95"/>
      <c r="L20" s="96"/>
      <c r="M20" s="79">
        <v>140164</v>
      </c>
      <c r="N20" s="82">
        <v>140164</v>
      </c>
      <c r="O20" s="94"/>
      <c r="P20" s="96"/>
    </row>
    <row r="21" spans="1:16" x14ac:dyDescent="0.2">
      <c r="A21" s="76" t="s">
        <v>10</v>
      </c>
      <c r="B21" s="77" t="s">
        <v>13</v>
      </c>
      <c r="C21" s="78" t="s">
        <v>19</v>
      </c>
      <c r="D21" s="91">
        <v>95</v>
      </c>
      <c r="E21" s="92"/>
      <c r="F21" s="93"/>
      <c r="G21" s="91">
        <v>805475</v>
      </c>
      <c r="H21" s="92"/>
      <c r="I21" s="93"/>
      <c r="J21" s="94" t="s">
        <v>151</v>
      </c>
      <c r="K21" s="95"/>
      <c r="L21" s="96"/>
      <c r="M21" s="79">
        <v>154642</v>
      </c>
      <c r="N21" s="82">
        <v>154642</v>
      </c>
      <c r="O21" s="94"/>
      <c r="P21" s="96"/>
    </row>
    <row r="22" spans="1:16" x14ac:dyDescent="0.2">
      <c r="A22" s="76" t="s">
        <v>10</v>
      </c>
      <c r="B22" s="77" t="s">
        <v>13</v>
      </c>
      <c r="C22" s="78" t="s">
        <v>20</v>
      </c>
      <c r="D22" s="91">
        <v>95</v>
      </c>
      <c r="E22" s="92"/>
      <c r="F22" s="93"/>
      <c r="G22" s="91">
        <v>805462</v>
      </c>
      <c r="H22" s="92"/>
      <c r="I22" s="93"/>
      <c r="J22" s="94" t="s">
        <v>151</v>
      </c>
      <c r="K22" s="95"/>
      <c r="L22" s="96"/>
      <c r="M22" s="79">
        <v>154642</v>
      </c>
      <c r="N22" s="82">
        <v>154642</v>
      </c>
      <c r="O22" s="94"/>
      <c r="P22" s="96"/>
    </row>
    <row r="23" spans="1:16" x14ac:dyDescent="0.2">
      <c r="A23" s="76" t="s">
        <v>10</v>
      </c>
      <c r="B23" s="77" t="s">
        <v>13</v>
      </c>
      <c r="C23" s="78" t="s">
        <v>21</v>
      </c>
      <c r="D23" s="91">
        <v>95</v>
      </c>
      <c r="E23" s="92"/>
      <c r="F23" s="93"/>
      <c r="G23" s="91">
        <v>805461</v>
      </c>
      <c r="H23" s="92"/>
      <c r="I23" s="93"/>
      <c r="J23" s="94" t="s">
        <v>151</v>
      </c>
      <c r="K23" s="95"/>
      <c r="L23" s="96"/>
      <c r="M23" s="79">
        <v>176034</v>
      </c>
      <c r="N23" s="82">
        <v>176034</v>
      </c>
      <c r="O23" s="94"/>
      <c r="P23" s="96"/>
    </row>
    <row r="24" spans="1:16" x14ac:dyDescent="0.2">
      <c r="A24" s="76" t="s">
        <v>10</v>
      </c>
      <c r="B24" s="77" t="s">
        <v>13</v>
      </c>
      <c r="C24" s="78" t="s">
        <v>22</v>
      </c>
      <c r="D24" s="91">
        <v>95</v>
      </c>
      <c r="E24" s="92"/>
      <c r="F24" s="93"/>
      <c r="G24" s="91">
        <v>805458</v>
      </c>
      <c r="H24" s="92"/>
      <c r="I24" s="93"/>
      <c r="J24" s="94" t="s">
        <v>151</v>
      </c>
      <c r="K24" s="95"/>
      <c r="L24" s="96"/>
      <c r="M24" s="79">
        <v>245</v>
      </c>
      <c r="N24" s="82">
        <v>245</v>
      </c>
      <c r="O24" s="94"/>
      <c r="P24" s="96"/>
    </row>
    <row r="25" spans="1:16" x14ac:dyDescent="0.2">
      <c r="A25" s="76" t="s">
        <v>10</v>
      </c>
      <c r="B25" s="77" t="s">
        <v>13</v>
      </c>
      <c r="C25" s="78" t="s">
        <v>12</v>
      </c>
      <c r="D25" s="91">
        <v>95</v>
      </c>
      <c r="E25" s="92"/>
      <c r="F25" s="93"/>
      <c r="G25" s="91">
        <v>109717</v>
      </c>
      <c r="H25" s="92"/>
      <c r="I25" s="93"/>
      <c r="J25" s="94" t="s">
        <v>151</v>
      </c>
      <c r="K25" s="95"/>
      <c r="L25" s="96"/>
      <c r="M25" s="79">
        <v>155738</v>
      </c>
      <c r="N25" s="55">
        <v>155738</v>
      </c>
      <c r="O25" s="94"/>
      <c r="P25" s="96"/>
    </row>
    <row r="26" spans="1:16" x14ac:dyDescent="0.2">
      <c r="A26" s="72" t="s">
        <v>4</v>
      </c>
      <c r="B26" s="97" t="s">
        <v>25</v>
      </c>
      <c r="C26" s="98"/>
      <c r="D26" s="99">
        <v>1213214</v>
      </c>
      <c r="E26" s="100"/>
      <c r="F26" s="73" t="s">
        <v>6</v>
      </c>
      <c r="G26" s="73" t="s">
        <v>7</v>
      </c>
      <c r="H26" s="73" t="s">
        <v>26</v>
      </c>
      <c r="I26" s="74">
        <v>40616</v>
      </c>
      <c r="J26" s="74">
        <v>49748</v>
      </c>
      <c r="K26" s="72">
        <v>4365</v>
      </c>
      <c r="L26" s="72" t="s">
        <v>9</v>
      </c>
      <c r="M26" s="75">
        <v>1152000</v>
      </c>
      <c r="N26" s="81"/>
      <c r="O26" s="101"/>
      <c r="P26" s="102"/>
    </row>
    <row r="27" spans="1:16" x14ac:dyDescent="0.2">
      <c r="A27" s="76" t="s">
        <v>10</v>
      </c>
      <c r="B27" s="77" t="s">
        <v>11</v>
      </c>
      <c r="C27" s="78" t="s">
        <v>12</v>
      </c>
      <c r="D27" s="91">
        <v>95</v>
      </c>
      <c r="E27" s="92"/>
      <c r="F27" s="93"/>
      <c r="G27" s="91">
        <v>1097217</v>
      </c>
      <c r="H27" s="92"/>
      <c r="I27" s="93"/>
      <c r="J27" s="94" t="s">
        <v>151</v>
      </c>
      <c r="K27" s="95"/>
      <c r="L27" s="96"/>
      <c r="M27" s="79">
        <v>1152000</v>
      </c>
      <c r="N27" s="3">
        <v>1152000</v>
      </c>
      <c r="O27" s="94"/>
      <c r="P27" s="96"/>
    </row>
    <row r="28" spans="1:16" x14ac:dyDescent="0.2">
      <c r="A28" s="76" t="s">
        <v>10</v>
      </c>
      <c r="B28" s="77" t="s">
        <v>13</v>
      </c>
      <c r="C28" s="78" t="s">
        <v>14</v>
      </c>
      <c r="D28" s="91">
        <v>95</v>
      </c>
      <c r="E28" s="92"/>
      <c r="F28" s="93"/>
      <c r="G28" s="91">
        <v>746935</v>
      </c>
      <c r="H28" s="92"/>
      <c r="I28" s="93"/>
      <c r="J28" s="94" t="s">
        <v>151</v>
      </c>
      <c r="K28" s="95"/>
      <c r="L28" s="96"/>
      <c r="M28" s="79">
        <v>116599</v>
      </c>
      <c r="N28" s="82">
        <v>116599</v>
      </c>
      <c r="O28" s="94"/>
      <c r="P28" s="96"/>
    </row>
    <row r="29" spans="1:16" x14ac:dyDescent="0.2">
      <c r="A29" s="76" t="s">
        <v>10</v>
      </c>
      <c r="B29" s="77" t="s">
        <v>13</v>
      </c>
      <c r="C29" s="78" t="s">
        <v>15</v>
      </c>
      <c r="D29" s="91">
        <v>95</v>
      </c>
      <c r="E29" s="92"/>
      <c r="F29" s="93"/>
      <c r="G29" s="91">
        <v>805557</v>
      </c>
      <c r="H29" s="92"/>
      <c r="I29" s="93"/>
      <c r="J29" s="94" t="s">
        <v>151</v>
      </c>
      <c r="K29" s="95"/>
      <c r="L29" s="96"/>
      <c r="M29" s="79">
        <v>281820</v>
      </c>
      <c r="N29" s="82">
        <v>281820</v>
      </c>
      <c r="O29" s="94"/>
      <c r="P29" s="96"/>
    </row>
    <row r="30" spans="1:16" x14ac:dyDescent="0.2">
      <c r="A30" s="76" t="s">
        <v>10</v>
      </c>
      <c r="B30" s="77" t="s">
        <v>13</v>
      </c>
      <c r="C30" s="78" t="s">
        <v>16</v>
      </c>
      <c r="D30" s="91">
        <v>95</v>
      </c>
      <c r="E30" s="92"/>
      <c r="F30" s="93"/>
      <c r="G30" s="91">
        <v>805559</v>
      </c>
      <c r="H30" s="92"/>
      <c r="I30" s="93"/>
      <c r="J30" s="94" t="s">
        <v>151</v>
      </c>
      <c r="K30" s="95"/>
      <c r="L30" s="96"/>
      <c r="M30" s="79">
        <v>84546</v>
      </c>
      <c r="N30" s="82">
        <v>84546</v>
      </c>
      <c r="O30" s="94"/>
      <c r="P30" s="96"/>
    </row>
    <row r="31" spans="1:16" x14ac:dyDescent="0.2">
      <c r="A31" s="76" t="s">
        <v>10</v>
      </c>
      <c r="B31" s="77" t="s">
        <v>13</v>
      </c>
      <c r="C31" s="78" t="s">
        <v>17</v>
      </c>
      <c r="D31" s="91">
        <v>95</v>
      </c>
      <c r="E31" s="92"/>
      <c r="F31" s="93"/>
      <c r="G31" s="91">
        <v>805561</v>
      </c>
      <c r="H31" s="92"/>
      <c r="I31" s="93"/>
      <c r="J31" s="94" t="s">
        <v>151</v>
      </c>
      <c r="K31" s="95"/>
      <c r="L31" s="96"/>
      <c r="M31" s="79">
        <v>112728</v>
      </c>
      <c r="N31" s="82">
        <v>112728</v>
      </c>
      <c r="O31" s="94"/>
      <c r="P31" s="96"/>
    </row>
    <row r="32" spans="1:16" x14ac:dyDescent="0.2">
      <c r="A32" s="76" t="s">
        <v>10</v>
      </c>
      <c r="B32" s="77" t="s">
        <v>13</v>
      </c>
      <c r="C32" s="78" t="s">
        <v>18</v>
      </c>
      <c r="D32" s="91">
        <v>95</v>
      </c>
      <c r="E32" s="92"/>
      <c r="F32" s="93"/>
      <c r="G32" s="91">
        <v>805464</v>
      </c>
      <c r="H32" s="92"/>
      <c r="I32" s="93"/>
      <c r="J32" s="94" t="s">
        <v>151</v>
      </c>
      <c r="K32" s="95"/>
      <c r="L32" s="96"/>
      <c r="M32" s="79">
        <v>253638</v>
      </c>
      <c r="N32" s="82">
        <v>253638</v>
      </c>
      <c r="O32" s="94"/>
      <c r="P32" s="96"/>
    </row>
    <row r="33" spans="1:16" x14ac:dyDescent="0.2">
      <c r="A33" s="76" t="s">
        <v>10</v>
      </c>
      <c r="B33" s="77" t="s">
        <v>13</v>
      </c>
      <c r="C33" s="78" t="s">
        <v>19</v>
      </c>
      <c r="D33" s="91">
        <v>95</v>
      </c>
      <c r="E33" s="92"/>
      <c r="F33" s="93"/>
      <c r="G33" s="91">
        <v>805475</v>
      </c>
      <c r="H33" s="92"/>
      <c r="I33" s="93"/>
      <c r="J33" s="94" t="s">
        <v>151</v>
      </c>
      <c r="K33" s="95"/>
      <c r="L33" s="96"/>
      <c r="M33" s="79">
        <v>279838</v>
      </c>
      <c r="N33" s="82">
        <v>279838</v>
      </c>
      <c r="O33" s="94"/>
      <c r="P33" s="96"/>
    </row>
    <row r="34" spans="1:16" x14ac:dyDescent="0.2">
      <c r="A34" s="76" t="s">
        <v>10</v>
      </c>
      <c r="B34" s="77" t="s">
        <v>13</v>
      </c>
      <c r="C34" s="78" t="s">
        <v>20</v>
      </c>
      <c r="D34" s="91">
        <v>95</v>
      </c>
      <c r="E34" s="92"/>
      <c r="F34" s="93"/>
      <c r="G34" s="91">
        <v>805462</v>
      </c>
      <c r="H34" s="92"/>
      <c r="I34" s="93"/>
      <c r="J34" s="94" t="s">
        <v>151</v>
      </c>
      <c r="K34" s="95"/>
      <c r="L34" s="96"/>
      <c r="M34" s="79">
        <v>279838</v>
      </c>
      <c r="N34" s="82">
        <v>279838</v>
      </c>
      <c r="O34" s="94"/>
      <c r="P34" s="96"/>
    </row>
    <row r="35" spans="1:16" x14ac:dyDescent="0.2">
      <c r="A35" s="76" t="s">
        <v>10</v>
      </c>
      <c r="B35" s="77" t="s">
        <v>13</v>
      </c>
      <c r="C35" s="78" t="s">
        <v>21</v>
      </c>
      <c r="D35" s="91">
        <v>95</v>
      </c>
      <c r="E35" s="92"/>
      <c r="F35" s="93"/>
      <c r="G35" s="91">
        <v>805461</v>
      </c>
      <c r="H35" s="92"/>
      <c r="I35" s="93"/>
      <c r="J35" s="94" t="s">
        <v>151</v>
      </c>
      <c r="K35" s="95"/>
      <c r="L35" s="96"/>
      <c r="M35" s="79">
        <v>318549</v>
      </c>
      <c r="N35" s="82">
        <v>318549</v>
      </c>
      <c r="O35" s="94"/>
      <c r="P35" s="96"/>
    </row>
    <row r="36" spans="1:16" x14ac:dyDescent="0.2">
      <c r="A36" s="76" t="s">
        <v>10</v>
      </c>
      <c r="B36" s="77" t="s">
        <v>13</v>
      </c>
      <c r="C36" s="78" t="s">
        <v>22</v>
      </c>
      <c r="D36" s="91">
        <v>95</v>
      </c>
      <c r="E36" s="92"/>
      <c r="F36" s="93"/>
      <c r="G36" s="91">
        <v>805458</v>
      </c>
      <c r="H36" s="92"/>
      <c r="I36" s="93"/>
      <c r="J36" s="94" t="s">
        <v>151</v>
      </c>
      <c r="K36" s="95"/>
      <c r="L36" s="96"/>
      <c r="M36" s="79">
        <v>443</v>
      </c>
      <c r="N36" s="82">
        <v>443</v>
      </c>
      <c r="O36" s="94"/>
      <c r="P36" s="96"/>
    </row>
  </sheetData>
  <mergeCells count="140">
    <mergeCell ref="B1:C1"/>
    <mergeCell ref="F1:G1"/>
    <mergeCell ref="J1:L1"/>
    <mergeCell ref="B2:C2"/>
    <mergeCell ref="D2:E2"/>
    <mergeCell ref="O2:P2"/>
    <mergeCell ref="D5:F5"/>
    <mergeCell ref="G5:I5"/>
    <mergeCell ref="J5:L5"/>
    <mergeCell ref="O5:P5"/>
    <mergeCell ref="D6:F6"/>
    <mergeCell ref="G6:I6"/>
    <mergeCell ref="J6:L6"/>
    <mergeCell ref="O6:P6"/>
    <mergeCell ref="D3:F3"/>
    <mergeCell ref="G3:I3"/>
    <mergeCell ref="J3:L3"/>
    <mergeCell ref="O3:P3"/>
    <mergeCell ref="D4:F4"/>
    <mergeCell ref="G4:I4"/>
    <mergeCell ref="J4:L4"/>
    <mergeCell ref="O4:P4"/>
    <mergeCell ref="D9:F9"/>
    <mergeCell ref="G9:I9"/>
    <mergeCell ref="J9:L9"/>
    <mergeCell ref="O9:P9"/>
    <mergeCell ref="D10:F10"/>
    <mergeCell ref="G10:I10"/>
    <mergeCell ref="J10:L10"/>
    <mergeCell ref="O10:P10"/>
    <mergeCell ref="D7:F7"/>
    <mergeCell ref="G7:I7"/>
    <mergeCell ref="J7:L7"/>
    <mergeCell ref="O7:P7"/>
    <mergeCell ref="D8:F8"/>
    <mergeCell ref="G8:I8"/>
    <mergeCell ref="J8:L8"/>
    <mergeCell ref="O8:P8"/>
    <mergeCell ref="B13:C13"/>
    <mergeCell ref="D13:E13"/>
    <mergeCell ref="O13:P13"/>
    <mergeCell ref="D14:F14"/>
    <mergeCell ref="G14:I14"/>
    <mergeCell ref="J14:L14"/>
    <mergeCell ref="O14:P14"/>
    <mergeCell ref="D11:F11"/>
    <mergeCell ref="G11:I11"/>
    <mergeCell ref="J11:L11"/>
    <mergeCell ref="O11:P11"/>
    <mergeCell ref="D12:F12"/>
    <mergeCell ref="G12:I12"/>
    <mergeCell ref="J12:L12"/>
    <mergeCell ref="O12:P12"/>
    <mergeCell ref="D17:F17"/>
    <mergeCell ref="G17:I17"/>
    <mergeCell ref="J17:L17"/>
    <mergeCell ref="O17:P17"/>
    <mergeCell ref="D18:F18"/>
    <mergeCell ref="G18:I18"/>
    <mergeCell ref="J18:L18"/>
    <mergeCell ref="O18:P18"/>
    <mergeCell ref="D15:F15"/>
    <mergeCell ref="G15:I15"/>
    <mergeCell ref="J15:L15"/>
    <mergeCell ref="O15:P15"/>
    <mergeCell ref="D16:F16"/>
    <mergeCell ref="G16:I16"/>
    <mergeCell ref="J16:L16"/>
    <mergeCell ref="O16:P16"/>
    <mergeCell ref="D21:F21"/>
    <mergeCell ref="G21:I21"/>
    <mergeCell ref="J21:L21"/>
    <mergeCell ref="O21:P21"/>
    <mergeCell ref="D22:F22"/>
    <mergeCell ref="G22:I22"/>
    <mergeCell ref="J22:L22"/>
    <mergeCell ref="O22:P22"/>
    <mergeCell ref="D19:F19"/>
    <mergeCell ref="G19:I19"/>
    <mergeCell ref="J19:L19"/>
    <mergeCell ref="O19:P19"/>
    <mergeCell ref="D20:F20"/>
    <mergeCell ref="G20:I20"/>
    <mergeCell ref="J20:L20"/>
    <mergeCell ref="O20:P20"/>
    <mergeCell ref="B26:C26"/>
    <mergeCell ref="D26:E26"/>
    <mergeCell ref="O26:P26"/>
    <mergeCell ref="D23:F23"/>
    <mergeCell ref="G23:I23"/>
    <mergeCell ref="J23:L23"/>
    <mergeCell ref="O23:P23"/>
    <mergeCell ref="D24:F24"/>
    <mergeCell ref="G24:I24"/>
    <mergeCell ref="J24:L24"/>
    <mergeCell ref="O24:P24"/>
    <mergeCell ref="D27:F27"/>
    <mergeCell ref="G27:I27"/>
    <mergeCell ref="J27:L27"/>
    <mergeCell ref="O27:P27"/>
    <mergeCell ref="D28:F28"/>
    <mergeCell ref="G28:I28"/>
    <mergeCell ref="J28:L28"/>
    <mergeCell ref="O28:P28"/>
    <mergeCell ref="D25:F25"/>
    <mergeCell ref="G25:I25"/>
    <mergeCell ref="J25:L25"/>
    <mergeCell ref="O25:P25"/>
    <mergeCell ref="D31:F31"/>
    <mergeCell ref="G31:I31"/>
    <mergeCell ref="J31:L31"/>
    <mergeCell ref="O31:P31"/>
    <mergeCell ref="D32:F32"/>
    <mergeCell ref="G32:I32"/>
    <mergeCell ref="J32:L32"/>
    <mergeCell ref="O32:P32"/>
    <mergeCell ref="D29:F29"/>
    <mergeCell ref="G29:I29"/>
    <mergeCell ref="J29:L29"/>
    <mergeCell ref="O29:P29"/>
    <mergeCell ref="D30:F30"/>
    <mergeCell ref="G30:I30"/>
    <mergeCell ref="J30:L30"/>
    <mergeCell ref="O30:P30"/>
    <mergeCell ref="D35:F35"/>
    <mergeCell ref="G35:I35"/>
    <mergeCell ref="J35:L35"/>
    <mergeCell ref="O35:P35"/>
    <mergeCell ref="D36:F36"/>
    <mergeCell ref="G36:I36"/>
    <mergeCell ref="J36:L36"/>
    <mergeCell ref="O36:P36"/>
    <mergeCell ref="D33:F33"/>
    <mergeCell ref="G33:I33"/>
    <mergeCell ref="J33:L33"/>
    <mergeCell ref="O33:P33"/>
    <mergeCell ref="D34:F34"/>
    <mergeCell ref="G34:I34"/>
    <mergeCell ref="J34:L34"/>
    <mergeCell ref="O34:P3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I2331604 150%</vt:lpstr>
      <vt:lpstr>I2331604 100%</vt:lpstr>
      <vt:lpstr>150%</vt:lpstr>
      <vt:lpstr>Instructions</vt:lpstr>
      <vt:lpstr>18 CFR § 284.13</vt:lpstr>
      <vt:lpstr>Example</vt:lpstr>
      <vt:lpstr>Gasnom Check</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Hindman, Joel J /J</dc:creator>
  <cp:lastModifiedBy>Casey W. Nutsch</cp:lastModifiedBy>
  <cp:lastPrinted>2022-09-27T18:32:41Z</cp:lastPrinted>
  <dcterms:created xsi:type="dcterms:W3CDTF">2016-03-29T16:19:40Z</dcterms:created>
  <dcterms:modified xsi:type="dcterms:W3CDTF">2025-01-10T20:19:19Z</dcterms:modified>
</cp:coreProperties>
</file>